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1"/>
  </bookViews>
  <sheets>
    <sheet name="1" sheetId="1" r:id="rId1"/>
    <sheet name="2" sheetId="2" r:id="rId2"/>
    <sheet name="титул" sheetId="3" r:id="rId3"/>
  </sheets>
  <definedNames/>
  <calcPr fullCalcOnLoad="1"/>
</workbook>
</file>

<file path=xl/sharedStrings.xml><?xml version="1.0" encoding="utf-8"?>
<sst xmlns="http://schemas.openxmlformats.org/spreadsheetml/2006/main" count="1136" uniqueCount="224">
  <si>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</si>
  <si>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</si>
  <si>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</si>
  <si>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</si>
  <si>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</si>
  <si>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</si>
  <si>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</si>
  <si>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</si>
  <si>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</si>
  <si>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</si>
  <si>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</si>
  <si>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</si>
  <si>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 xml:space="preserve">Каша  молочная пшеничная </t>
  </si>
  <si>
    <t>102/6</t>
  </si>
  <si>
    <t>ТТК №102</t>
  </si>
  <si>
    <t xml:space="preserve">Сыр  порциями </t>
  </si>
  <si>
    <t>25/2</t>
  </si>
  <si>
    <t>Москва 1994 таб. № 25</t>
  </si>
  <si>
    <t>Фруктовое пюре (в индивид.упаковке)</t>
  </si>
  <si>
    <t>Батон нарезной</t>
  </si>
  <si>
    <t>266</t>
  </si>
  <si>
    <t>ТТК №266</t>
  </si>
  <si>
    <t xml:space="preserve">Чай с сахаром </t>
  </si>
  <si>
    <t>685/1</t>
  </si>
  <si>
    <t>Москва 2004 № 685</t>
  </si>
  <si>
    <t>ИТОГО</t>
  </si>
  <si>
    <t>ОБЕД</t>
  </si>
  <si>
    <t>Суп картофельный с макаронными изделиями</t>
  </si>
  <si>
    <t>105/2</t>
  </si>
  <si>
    <t>ТТК № 105</t>
  </si>
  <si>
    <t>Курочка "Аппетитная"</t>
  </si>
  <si>
    <t>248/2</t>
  </si>
  <si>
    <t>ТТК № 248</t>
  </si>
  <si>
    <t>Картофель запеченный (из отварного)</t>
  </si>
  <si>
    <t>313/2</t>
  </si>
  <si>
    <t>Москва 2011 № 313</t>
  </si>
  <si>
    <t>Овощи свежие и консервированные порциями (огурцы свежие в нарезку с горошком консерв.)</t>
  </si>
  <si>
    <t>ТТК № 302</t>
  </si>
  <si>
    <t>Компот из компотной смеси</t>
  </si>
  <si>
    <t>113/1</t>
  </si>
  <si>
    <t>ТТК № 113</t>
  </si>
  <si>
    <t>Хлеб " Дарницкий" порциями</t>
  </si>
  <si>
    <t>ТТК № 10</t>
  </si>
  <si>
    <t>Хлеб "Городской" порциями</t>
  </si>
  <si>
    <t>11</t>
  </si>
  <si>
    <t>ТТК № 11</t>
  </si>
  <si>
    <t>ОБЩИЙ ИТОГ</t>
  </si>
  <si>
    <t>ВТОРНИК</t>
  </si>
  <si>
    <t xml:space="preserve"> </t>
  </si>
  <si>
    <t>Шницель "Нежный"</t>
  </si>
  <si>
    <t>352</t>
  </si>
  <si>
    <t>ТТК № 352</t>
  </si>
  <si>
    <t>ТТК № 99</t>
  </si>
  <si>
    <t xml:space="preserve">Хлеб "Городской" порциями 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</si>
  <si>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</si>
  <si>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</si>
  <si>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</si>
  <si>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</si>
  <si>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</si>
  <si>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</si>
  <si>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 xml:space="preserve">Свекольник </t>
  </si>
  <si>
    <t>35/4</t>
  </si>
  <si>
    <t>Пермь2001 № 35</t>
  </si>
  <si>
    <t>Мясо с овощами "Болоньез"</t>
  </si>
  <si>
    <t>35/2</t>
  </si>
  <si>
    <t>ТТК № 35</t>
  </si>
  <si>
    <t>Макаронные изделия отварные (спагетти)</t>
  </si>
  <si>
    <t>114/1</t>
  </si>
  <si>
    <t>ТТК № 114</t>
  </si>
  <si>
    <t xml:space="preserve">Компот из яблок и вишни </t>
  </si>
  <si>
    <t>Пермь 2018 № 492</t>
  </si>
  <si>
    <t>СРЕДА</t>
  </si>
  <si>
    <t>Биточки "Детские"</t>
  </si>
  <si>
    <t>353/1</t>
  </si>
  <si>
    <t>ТТК № 353</t>
  </si>
  <si>
    <t>Картофель отварной</t>
  </si>
  <si>
    <t>310/1</t>
  </si>
  <si>
    <t>Москва 2011 № 310</t>
  </si>
  <si>
    <t>Масло сливочное( на полив)</t>
  </si>
  <si>
    <t>14/3</t>
  </si>
  <si>
    <t>Москва 2011 № 14</t>
  </si>
  <si>
    <t>Овощи свежие порциями (огурцы свежие в нарезку)</t>
  </si>
  <si>
    <t>71/4</t>
  </si>
  <si>
    <t>Москва 2011 № 71</t>
  </si>
  <si>
    <t>Суп-лапша домашняя с курой</t>
  </si>
  <si>
    <t>113/3</t>
  </si>
  <si>
    <t>Москва 2011 №113</t>
  </si>
  <si>
    <t>Филе куриное запеченное с сыром</t>
  </si>
  <si>
    <t>19/4</t>
  </si>
  <si>
    <t>ТТК № 19</t>
  </si>
  <si>
    <t>Рис рассыпчатый отварной( из пропаренной крупы)</t>
  </si>
  <si>
    <t>110/2</t>
  </si>
  <si>
    <t>ТТК 110/1</t>
  </si>
  <si>
    <t>Овощи свежие и консервиров. порциями (помидоры свежие в нарезку с кукуруз.консерв.)</t>
  </si>
  <si>
    <t>ТТК № 305</t>
  </si>
  <si>
    <t>Компот из кураги</t>
  </si>
  <si>
    <t>93/1</t>
  </si>
  <si>
    <t>ТТК № 93</t>
  </si>
  <si>
    <t>ЧЕТВЕРГ</t>
  </si>
  <si>
    <t>Макароны отварные с  сыром</t>
  </si>
  <si>
    <t>204/3</t>
  </si>
  <si>
    <t>Москва 2011 № 204</t>
  </si>
  <si>
    <t>Сосиска запеченная в тесте</t>
  </si>
  <si>
    <t>420/3</t>
  </si>
  <si>
    <t>Москва 2011 № 420</t>
  </si>
  <si>
    <t>Суп картофельный с мясными фрикадельками</t>
  </si>
  <si>
    <t>104/3</t>
  </si>
  <si>
    <t>Москва 2011 № 104</t>
  </si>
  <si>
    <t>Овощи порциями (капуста квашеная со свеклой отварной)</t>
  </si>
  <si>
    <t>ТТК № 306</t>
  </si>
  <si>
    <t>Компот из черной смородины</t>
  </si>
  <si>
    <t>89/2</t>
  </si>
  <si>
    <t>ТТК № 89</t>
  </si>
  <si>
    <t>ПЯТНИЦА</t>
  </si>
  <si>
    <t>Котлета "Киевская"</t>
  </si>
  <si>
    <t>169/3</t>
  </si>
  <si>
    <t>Москва 2003 № 169</t>
  </si>
  <si>
    <t>Овощи свежие порциями (помидор свежий в нарезку)</t>
  </si>
  <si>
    <t>71/3</t>
  </si>
  <si>
    <t>ТТК № 71</t>
  </si>
  <si>
    <t>Сосиски в соусе томатном</t>
  </si>
  <si>
    <t>Москва 2004 № 413</t>
  </si>
  <si>
    <t>Картофельное пюре</t>
  </si>
  <si>
    <t>312/1</t>
  </si>
  <si>
    <t>Москва 2011 № 312</t>
  </si>
  <si>
    <t xml:space="preserve">Сок фруктовый </t>
  </si>
  <si>
    <t>389/1</t>
  </si>
  <si>
    <t>Москва 2011 № 389</t>
  </si>
  <si>
    <t>СУББОТА</t>
  </si>
  <si>
    <t xml:space="preserve">Каша вязкая молочная "Солнышко" </t>
  </si>
  <si>
    <t>22/3</t>
  </si>
  <si>
    <r>
      <t>ТТК № 22</t>
    </r>
    <r>
      <rPr>
        <b/>
        <sz val="8"/>
        <rFont val="Calibri"/>
        <family val="2"/>
      </rPr>
      <t xml:space="preserve">   </t>
    </r>
  </si>
  <si>
    <t xml:space="preserve">Кондитерские изделия (пряники) </t>
  </si>
  <si>
    <t xml:space="preserve">Борщ из свежей капусты с картофелем  </t>
  </si>
  <si>
    <t>107/3</t>
  </si>
  <si>
    <t>ТТК № 107</t>
  </si>
  <si>
    <t>Биточки из мяса птицы</t>
  </si>
  <si>
    <t>294/5</t>
  </si>
  <si>
    <t>Москва 2011 № 294</t>
  </si>
  <si>
    <t>Компот из изюма</t>
  </si>
  <si>
    <t>91/1</t>
  </si>
  <si>
    <t>ТТК № 91</t>
  </si>
  <si>
    <t>2 неделя</t>
  </si>
  <si>
    <t xml:space="preserve">Каша  молочная рисовая </t>
  </si>
  <si>
    <t>100/6</t>
  </si>
  <si>
    <t>ТТК № 100</t>
  </si>
  <si>
    <t xml:space="preserve">Сыр твердый порциями </t>
  </si>
  <si>
    <t>25</t>
  </si>
  <si>
    <t>248/3</t>
  </si>
  <si>
    <t>Колбаски мясные "Восторг"</t>
  </si>
  <si>
    <t>142/3</t>
  </si>
  <si>
    <t>ТТК № 142</t>
  </si>
  <si>
    <t>99/2</t>
  </si>
  <si>
    <t>Плов из свинины (из пропаренного риса)</t>
  </si>
  <si>
    <t>124/2</t>
  </si>
  <si>
    <t>ТТК № 124</t>
  </si>
  <si>
    <t>Овощи свежие и консервиров. порциями (огурцы свежие в нарезку с горошком консерв.)</t>
  </si>
  <si>
    <t>Птица в соусе с томатом</t>
  </si>
  <si>
    <t>367/1</t>
  </si>
  <si>
    <t>Пермь 2018 № 367</t>
  </si>
  <si>
    <t xml:space="preserve">Макаронные изделия отварные </t>
  </si>
  <si>
    <t xml:space="preserve">Компот из яблок и черной смородины </t>
  </si>
  <si>
    <t>492/1</t>
  </si>
  <si>
    <t>Творожник ванильный со  сгущенным молоком</t>
  </si>
  <si>
    <t>29/4</t>
  </si>
  <si>
    <t>ТТК № 29</t>
  </si>
  <si>
    <t>Овощи свежие и консервиров. порциями (помидоры свежие в нарезку с кукурузой и горошком консерв.)</t>
  </si>
  <si>
    <t>ТТК № 304</t>
  </si>
  <si>
    <t>102/5</t>
  </si>
  <si>
    <t>ТТК № 102</t>
  </si>
  <si>
    <t>Биточки "Особые"</t>
  </si>
  <si>
    <t>21/3</t>
  </si>
  <si>
    <t>ТТК № 21</t>
  </si>
  <si>
    <t>Греча</t>
  </si>
  <si>
    <t>Безлактоза (молочные, кисломолочные продукты)</t>
  </si>
  <si>
    <t>Капуста тушеная</t>
  </si>
  <si>
    <t>Каша пшенная рассыпчатая</t>
  </si>
  <si>
    <t>Москва 2011 № 302</t>
  </si>
  <si>
    <t>302/3</t>
  </si>
  <si>
    <t>302/1</t>
  </si>
  <si>
    <t>ТТК № 109</t>
  </si>
  <si>
    <t>109/1</t>
  </si>
  <si>
    <t>Каша вязкая пшеничная (на воде с маслом подсолнечным)</t>
  </si>
  <si>
    <t>102/7</t>
  </si>
  <si>
    <t>Курочка "Аппетитная"(без сметаны)</t>
  </si>
  <si>
    <t>Каша гречневая рассыпчатая (с маслом подсолнечным)</t>
  </si>
  <si>
    <t>Свекольник (без сметаны)</t>
  </si>
  <si>
    <t>Макаронные изделия отварные (спагетти) с маслом подсолнечным</t>
  </si>
  <si>
    <t>114/2</t>
  </si>
  <si>
    <t>Картофель отварной (с маслом подсолнечным)</t>
  </si>
  <si>
    <t>Бедро куриное отварное</t>
  </si>
  <si>
    <t>115/1</t>
  </si>
  <si>
    <t>ТТК № 115</t>
  </si>
  <si>
    <t>Рис рассыпчатый отварной( из пропаренной крупы) с маслом подсолнечным</t>
  </si>
  <si>
    <t>110/3</t>
  </si>
  <si>
    <t>Макаронные изделия отварные (с маслом подсолнечным)</t>
  </si>
  <si>
    <t>Картофельное пюре (на отваре с маслом подсолнечным)</t>
  </si>
  <si>
    <t>312/2</t>
  </si>
  <si>
    <t>Каша вязкая "Солнышко" (на воде с маслом подсолнечным)</t>
  </si>
  <si>
    <t>22/4</t>
  </si>
  <si>
    <t>Борщ из свежей капусты с картофелем (без сметаны)</t>
  </si>
  <si>
    <t>Каша вязкая рисовая (на воде с маслом подсолнечным)</t>
  </si>
  <si>
    <t>248/4</t>
  </si>
  <si>
    <t>310/2</t>
  </si>
  <si>
    <t>Птица в соусе с томатом (без сметаны)</t>
  </si>
  <si>
    <t>367/4</t>
  </si>
  <si>
    <t>Каша вязкая кукурузная (на воде с маслом подсолнечным)</t>
  </si>
  <si>
    <t>117/4</t>
  </si>
  <si>
    <t>ТТК № 117</t>
  </si>
  <si>
    <t>Борщ из свежей капусты с картофелем  (без сметаны)</t>
  </si>
  <si>
    <t>Каша вязкая пшеничная (на воде с маслом растительным)</t>
  </si>
  <si>
    <t>11/2</t>
  </si>
  <si>
    <t>СОГЛАСОВАНО:</t>
  </si>
  <si>
    <t>Виза лечащего врача</t>
  </si>
  <si>
    <t>УТВЕРЖДАЮ:</t>
  </si>
  <si>
    <t xml:space="preserve">ДИРЕКТОР </t>
  </si>
  <si>
    <t>ФИО</t>
  </si>
  <si>
    <t>ДИРЕКТОР СМУП ПиТ «Восторг»</t>
  </si>
  <si>
    <t>Рогова Анна Александровна</t>
  </si>
  <si>
    <t xml:space="preserve">                   (подпись)</t>
  </si>
  <si>
    <t>"_____" _________2022 год</t>
  </si>
  <si>
    <t>"_____" ________2022 год</t>
  </si>
  <si>
    <t>Примерное двухнедельное меню горячего питания для  учащихся</t>
  </si>
  <si>
    <t xml:space="preserve"> 1-4 классов образовательных учреждений г. Сыктывкара (пищевые аллергии).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</si>
</sst>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22" xfId="0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N227" sqref="N227"/>
    </sheetView>
  </sheetViews>
  <sheetFormatPr defaultColWidth="9.140625" defaultRowHeight="15"/>
  <cols>
    <col min="1" max="1" width="32.71093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7.28125" style="1" customWidth="1"/>
    <col min="9" max="16384" width="9.140625" style="1" customWidth="1"/>
  </cols>
  <sheetData>
    <row r="1" spans="1:8" ht="18.75">
      <c r="A1" s="108" t="s">
        <v>173</v>
      </c>
      <c r="B1" s="108"/>
      <c r="C1" s="108"/>
      <c r="D1" s="108"/>
      <c r="E1" s="108"/>
      <c r="F1" s="108"/>
      <c r="G1" s="108"/>
      <c r="H1" s="108"/>
    </row>
    <row r="2" spans="1:8" ht="11.25">
      <c r="A2" s="119" t="s">
        <v>0</v>
      </c>
      <c r="B2" s="120"/>
      <c r="C2" s="120"/>
      <c r="D2" s="120"/>
      <c r="E2" s="120"/>
      <c r="F2" s="120"/>
      <c r="G2" s="120"/>
      <c r="H2" s="121"/>
    </row>
    <row r="3" spans="1:8" ht="11.25">
      <c r="A3" s="104" t="s">
        <v>1</v>
      </c>
      <c r="B3" s="105"/>
      <c r="C3" s="105"/>
      <c r="D3" s="105"/>
      <c r="E3" s="105"/>
      <c r="F3" s="105"/>
      <c r="G3" s="105"/>
      <c r="H3" s="110"/>
    </row>
    <row r="4" spans="1:8" ht="11.25">
      <c r="A4" s="109" t="s">
        <v>2</v>
      </c>
      <c r="B4" s="104" t="s">
        <v>3</v>
      </c>
      <c r="C4" s="105"/>
      <c r="D4" s="105"/>
      <c r="E4" s="105"/>
      <c r="F4" s="110"/>
      <c r="G4" s="109" t="s">
        <v>4</v>
      </c>
      <c r="H4" s="109" t="s">
        <v>5</v>
      </c>
    </row>
    <row r="5" spans="1:8" ht="15" customHeight="1">
      <c r="A5" s="112"/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112"/>
      <c r="H5" s="112"/>
    </row>
    <row r="6" spans="1:8" ht="11.25">
      <c r="A6" s="103" t="s">
        <v>11</v>
      </c>
      <c r="B6" s="103"/>
      <c r="C6" s="109"/>
      <c r="D6" s="109"/>
      <c r="E6" s="109"/>
      <c r="F6" s="109"/>
      <c r="G6" s="103"/>
      <c r="H6" s="103"/>
    </row>
    <row r="7" spans="1:8" ht="14.25" customHeight="1">
      <c r="A7" s="4" t="s">
        <v>12</v>
      </c>
      <c r="B7" s="5">
        <v>155</v>
      </c>
      <c r="C7" s="6">
        <v>6.44</v>
      </c>
      <c r="D7" s="6">
        <v>7.4</v>
      </c>
      <c r="E7" s="6">
        <v>33.26</v>
      </c>
      <c r="F7" s="6">
        <v>225.8</v>
      </c>
      <c r="G7" s="7" t="s">
        <v>13</v>
      </c>
      <c r="H7" s="8" t="s">
        <v>14</v>
      </c>
    </row>
    <row r="8" spans="1:8" ht="12.75" customHeight="1">
      <c r="A8" s="9" t="s">
        <v>15</v>
      </c>
      <c r="B8" s="10">
        <v>20</v>
      </c>
      <c r="C8" s="11">
        <v>4.64</v>
      </c>
      <c r="D8" s="11">
        <v>5.9</v>
      </c>
      <c r="E8" s="11">
        <v>0</v>
      </c>
      <c r="F8" s="11">
        <v>72</v>
      </c>
      <c r="G8" s="12" t="s">
        <v>16</v>
      </c>
      <c r="H8" s="13" t="s">
        <v>17</v>
      </c>
    </row>
    <row r="9" spans="1:8" ht="12.75" customHeight="1">
      <c r="A9" s="14" t="s">
        <v>18</v>
      </c>
      <c r="B9" s="15">
        <v>90</v>
      </c>
      <c r="C9" s="15">
        <v>0.45</v>
      </c>
      <c r="D9" s="15">
        <v>1.08</v>
      </c>
      <c r="E9" s="15">
        <v>12.6</v>
      </c>
      <c r="F9" s="15">
        <v>63</v>
      </c>
      <c r="G9" s="15"/>
      <c r="H9" s="14"/>
    </row>
    <row r="10" spans="1:8" ht="11.25">
      <c r="A10" s="16" t="s">
        <v>19</v>
      </c>
      <c r="B10" s="17">
        <v>30</v>
      </c>
      <c r="C10" s="17">
        <v>2.25</v>
      </c>
      <c r="D10" s="17">
        <v>0.9</v>
      </c>
      <c r="E10" s="17">
        <v>15.6</v>
      </c>
      <c r="F10" s="18">
        <v>79.5</v>
      </c>
      <c r="G10" s="18" t="s">
        <v>20</v>
      </c>
      <c r="H10" s="19" t="s">
        <v>21</v>
      </c>
    </row>
    <row r="11" spans="1:8" ht="12.75" customHeight="1">
      <c r="A11" s="20" t="s">
        <v>22</v>
      </c>
      <c r="B11" s="11">
        <v>215</v>
      </c>
      <c r="C11" s="11">
        <v>0.07</v>
      </c>
      <c r="D11" s="11">
        <v>0.02</v>
      </c>
      <c r="E11" s="11">
        <v>15</v>
      </c>
      <c r="F11" s="11">
        <v>60</v>
      </c>
      <c r="G11" s="11" t="s">
        <v>23</v>
      </c>
      <c r="H11" s="21" t="s">
        <v>24</v>
      </c>
    </row>
    <row r="12" spans="1:8" ht="18" customHeight="1">
      <c r="A12" s="22" t="s">
        <v>25</v>
      </c>
      <c r="B12" s="23">
        <f>SUM(B7:B11)</f>
        <v>510</v>
      </c>
      <c r="C12" s="24">
        <f>SUM(C7:C11)</f>
        <v>13.85</v>
      </c>
      <c r="D12" s="24">
        <f>SUM(D7:D11)</f>
        <v>15.3</v>
      </c>
      <c r="E12" s="24">
        <f>SUM(E7:E11)</f>
        <v>76.46000000000001</v>
      </c>
      <c r="F12" s="24">
        <f>SUM(F7:F11)</f>
        <v>500.3</v>
      </c>
      <c r="G12" s="23"/>
      <c r="H12" s="13"/>
    </row>
    <row r="13" spans="1:8" ht="11.25">
      <c r="A13" s="104" t="s">
        <v>26</v>
      </c>
      <c r="B13" s="106"/>
      <c r="C13" s="106"/>
      <c r="D13" s="106"/>
      <c r="E13" s="106"/>
      <c r="F13" s="106"/>
      <c r="G13" s="105"/>
      <c r="H13" s="110"/>
    </row>
    <row r="14" spans="1:8" ht="13.5" customHeight="1">
      <c r="A14" s="13" t="s">
        <v>27</v>
      </c>
      <c r="B14" s="10">
        <v>200</v>
      </c>
      <c r="C14" s="12">
        <v>1.62</v>
      </c>
      <c r="D14" s="12">
        <v>2.19</v>
      </c>
      <c r="E14" s="12">
        <v>12.81</v>
      </c>
      <c r="F14" s="12">
        <v>77.13</v>
      </c>
      <c r="G14" s="25" t="s">
        <v>28</v>
      </c>
      <c r="H14" s="20" t="s">
        <v>29</v>
      </c>
    </row>
    <row r="15" spans="1:8" ht="12.75" customHeight="1">
      <c r="A15" s="4" t="s">
        <v>30</v>
      </c>
      <c r="B15" s="5">
        <v>90</v>
      </c>
      <c r="C15" s="17">
        <v>19.87</v>
      </c>
      <c r="D15" s="17">
        <v>16.72</v>
      </c>
      <c r="E15" s="17">
        <v>0</v>
      </c>
      <c r="F15" s="17">
        <v>230.4</v>
      </c>
      <c r="G15" s="18" t="s">
        <v>31</v>
      </c>
      <c r="H15" s="26" t="s">
        <v>32</v>
      </c>
    </row>
    <row r="16" spans="1:8" ht="13.5" customHeight="1">
      <c r="A16" s="13" t="s">
        <v>33</v>
      </c>
      <c r="B16" s="27">
        <v>150</v>
      </c>
      <c r="C16" s="28">
        <v>3.44</v>
      </c>
      <c r="D16" s="28">
        <v>13.15</v>
      </c>
      <c r="E16" s="28">
        <v>27.92</v>
      </c>
      <c r="F16" s="28">
        <v>243.75</v>
      </c>
      <c r="G16" s="18" t="s">
        <v>34</v>
      </c>
      <c r="H16" s="20" t="s">
        <v>35</v>
      </c>
    </row>
    <row r="17" spans="1:8" ht="23.25" customHeight="1">
      <c r="A17" s="29" t="s">
        <v>36</v>
      </c>
      <c r="B17" s="5">
        <v>60</v>
      </c>
      <c r="C17" s="6">
        <v>1.32</v>
      </c>
      <c r="D17" s="6">
        <v>0.06</v>
      </c>
      <c r="E17" s="6">
        <v>3.78</v>
      </c>
      <c r="F17" s="6">
        <v>21</v>
      </c>
      <c r="G17" s="30">
        <v>302</v>
      </c>
      <c r="H17" s="31" t="s">
        <v>37</v>
      </c>
    </row>
    <row r="18" spans="1:8" ht="11.25">
      <c r="A18" s="13" t="s">
        <v>38</v>
      </c>
      <c r="B18" s="11">
        <v>200</v>
      </c>
      <c r="C18" s="32">
        <v>0.15</v>
      </c>
      <c r="D18" s="32">
        <v>0.06</v>
      </c>
      <c r="E18" s="32">
        <v>20.65</v>
      </c>
      <c r="F18" s="32">
        <v>82.9</v>
      </c>
      <c r="G18" s="12" t="s">
        <v>39</v>
      </c>
      <c r="H18" s="20" t="s">
        <v>40</v>
      </c>
    </row>
    <row r="19" spans="1:8" ht="11.25">
      <c r="A19" s="33" t="s">
        <v>41</v>
      </c>
      <c r="B19" s="12">
        <v>20</v>
      </c>
      <c r="C19" s="17">
        <v>1.3</v>
      </c>
      <c r="D19" s="17">
        <v>0.2</v>
      </c>
      <c r="E19" s="17">
        <v>8.6</v>
      </c>
      <c r="F19" s="17">
        <v>43</v>
      </c>
      <c r="G19" s="34">
        <v>11</v>
      </c>
      <c r="H19" s="35" t="s">
        <v>42</v>
      </c>
    </row>
    <row r="20" spans="1:8" ht="11.25">
      <c r="A20" s="33" t="s">
        <v>43</v>
      </c>
      <c r="B20" s="36">
        <v>40</v>
      </c>
      <c r="C20" s="12">
        <v>3.2</v>
      </c>
      <c r="D20" s="12">
        <v>0.4</v>
      </c>
      <c r="E20" s="12">
        <v>20.4</v>
      </c>
      <c r="F20" s="12">
        <v>100</v>
      </c>
      <c r="G20" s="10" t="s">
        <v>44</v>
      </c>
      <c r="H20" s="20" t="s">
        <v>45</v>
      </c>
    </row>
    <row r="21" spans="1:8" ht="11.25">
      <c r="A21" s="22" t="s">
        <v>25</v>
      </c>
      <c r="B21" s="23">
        <f>SUM(B14:B20)</f>
        <v>760</v>
      </c>
      <c r="C21" s="37">
        <f>SUM(C14:C20)</f>
        <v>30.900000000000002</v>
      </c>
      <c r="D21" s="37">
        <f>SUM(D14:D20)</f>
        <v>32.78000000000001</v>
      </c>
      <c r="E21" s="37">
        <f>SUM(E14:E20)</f>
        <v>94.16</v>
      </c>
      <c r="F21" s="37">
        <f>SUM(F14:F20)</f>
        <v>798.18</v>
      </c>
      <c r="G21" s="23"/>
      <c r="H21" s="13"/>
    </row>
    <row r="22" spans="1:8" ht="11.25">
      <c r="A22" s="22" t="s">
        <v>46</v>
      </c>
      <c r="B22" s="23">
        <f>SUM(B12,B21)</f>
        <v>1270</v>
      </c>
      <c r="C22" s="23">
        <f>SUM(C12,C21)</f>
        <v>44.75</v>
      </c>
      <c r="D22" s="23">
        <f>SUM(D12,D21)</f>
        <v>48.08000000000001</v>
      </c>
      <c r="E22" s="23">
        <f>SUM(E12,E21)</f>
        <v>170.62</v>
      </c>
      <c r="F22" s="23">
        <f>SUM(F12,F21)</f>
        <v>1298.48</v>
      </c>
      <c r="G22" s="23"/>
      <c r="H22" s="13"/>
    </row>
    <row r="23" spans="1:8" ht="11.25">
      <c r="A23" s="113" t="s">
        <v>47</v>
      </c>
      <c r="B23" s="105"/>
      <c r="C23" s="105"/>
      <c r="D23" s="105"/>
      <c r="E23" s="105"/>
      <c r="F23" s="105"/>
      <c r="G23" s="106"/>
      <c r="H23" s="107"/>
    </row>
    <row r="24" spans="1:8" ht="11.25">
      <c r="A24" s="109" t="s">
        <v>2</v>
      </c>
      <c r="B24" s="104" t="s">
        <v>3</v>
      </c>
      <c r="C24" s="105"/>
      <c r="D24" s="105"/>
      <c r="E24" s="105"/>
      <c r="F24" s="105"/>
      <c r="G24" s="109" t="s">
        <v>4</v>
      </c>
      <c r="H24" s="109" t="s">
        <v>5</v>
      </c>
    </row>
    <row r="25" spans="1:13" ht="12.75" customHeight="1">
      <c r="A25" s="112"/>
      <c r="B25" s="2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112"/>
      <c r="H25" s="112"/>
      <c r="M25" s="1" t="s">
        <v>48</v>
      </c>
    </row>
    <row r="26" spans="1:8" ht="11.25">
      <c r="A26" s="103" t="s">
        <v>11</v>
      </c>
      <c r="B26" s="103"/>
      <c r="C26" s="103"/>
      <c r="D26" s="103"/>
      <c r="E26" s="103"/>
      <c r="F26" s="103"/>
      <c r="G26" s="103"/>
      <c r="H26" s="103"/>
    </row>
    <row r="27" spans="1:8" ht="11.25">
      <c r="A27" s="14" t="s">
        <v>49</v>
      </c>
      <c r="B27" s="38">
        <v>90</v>
      </c>
      <c r="C27" s="68">
        <v>14.68</v>
      </c>
      <c r="D27" s="68">
        <v>8.58</v>
      </c>
      <c r="E27" s="68">
        <v>11.03</v>
      </c>
      <c r="F27" s="68">
        <v>180.7</v>
      </c>
      <c r="G27" s="39" t="s">
        <v>50</v>
      </c>
      <c r="H27" s="31" t="s">
        <v>51</v>
      </c>
    </row>
    <row r="28" spans="1:8" ht="11.25">
      <c r="A28" s="83" t="s">
        <v>175</v>
      </c>
      <c r="B28" s="41">
        <v>100</v>
      </c>
      <c r="C28" s="77">
        <v>2.07</v>
      </c>
      <c r="D28" s="77">
        <v>3.24</v>
      </c>
      <c r="E28" s="77">
        <v>9.43</v>
      </c>
      <c r="F28" s="77">
        <v>75.1</v>
      </c>
      <c r="G28" s="82" t="s">
        <v>181</v>
      </c>
      <c r="H28" s="78" t="s">
        <v>180</v>
      </c>
    </row>
    <row r="29" spans="1:8" ht="11.25">
      <c r="A29" s="33" t="s">
        <v>53</v>
      </c>
      <c r="B29" s="36">
        <v>20</v>
      </c>
      <c r="C29" s="32">
        <f>3.2/2</f>
        <v>1.6</v>
      </c>
      <c r="D29" s="32">
        <f>0.4/2</f>
        <v>0.2</v>
      </c>
      <c r="E29" s="32">
        <f>20.4/2</f>
        <v>10.2</v>
      </c>
      <c r="F29" s="32">
        <v>50</v>
      </c>
      <c r="G29" s="10" t="s">
        <v>44</v>
      </c>
      <c r="H29" s="20" t="s">
        <v>45</v>
      </c>
    </row>
    <row r="30" spans="1:8" ht="11.25">
      <c r="A30" s="13" t="s">
        <v>54</v>
      </c>
      <c r="B30" s="36">
        <v>100</v>
      </c>
      <c r="C30" s="12">
        <v>0.4</v>
      </c>
      <c r="D30" s="12">
        <v>0.4</v>
      </c>
      <c r="E30" s="12">
        <f>19.6/2</f>
        <v>9.8</v>
      </c>
      <c r="F30" s="12">
        <f>94/2</f>
        <v>47</v>
      </c>
      <c r="G30" s="18" t="s">
        <v>55</v>
      </c>
      <c r="H30" s="13" t="s">
        <v>56</v>
      </c>
    </row>
    <row r="31" spans="1:8" ht="11.25">
      <c r="A31" s="44" t="s">
        <v>57</v>
      </c>
      <c r="B31" s="12">
        <v>222</v>
      </c>
      <c r="C31" s="10">
        <v>0.13</v>
      </c>
      <c r="D31" s="10">
        <v>0.02</v>
      </c>
      <c r="E31" s="10">
        <v>15.2</v>
      </c>
      <c r="F31" s="10">
        <v>62</v>
      </c>
      <c r="G31" s="11" t="s">
        <v>58</v>
      </c>
      <c r="H31" s="45" t="s">
        <v>59</v>
      </c>
    </row>
    <row r="32" spans="1:8" ht="11.25">
      <c r="A32" s="22" t="s">
        <v>25</v>
      </c>
      <c r="B32" s="23">
        <f>SUM(B27:B31)</f>
        <v>532</v>
      </c>
      <c r="C32" s="24">
        <f>SUM(C27:C31)</f>
        <v>18.88</v>
      </c>
      <c r="D32" s="24">
        <f>SUM(D27:D31)</f>
        <v>12.44</v>
      </c>
      <c r="E32" s="24">
        <f>SUM(E27:E31)</f>
        <v>55.66</v>
      </c>
      <c r="F32" s="24">
        <f>SUM(F27:F31)</f>
        <v>414.79999999999995</v>
      </c>
      <c r="G32" s="23"/>
      <c r="H32" s="13"/>
    </row>
    <row r="33" spans="1:8" ht="11.25">
      <c r="A33" s="104" t="s">
        <v>26</v>
      </c>
      <c r="B33" s="106"/>
      <c r="C33" s="106"/>
      <c r="D33" s="106"/>
      <c r="E33" s="106"/>
      <c r="F33" s="106"/>
      <c r="G33" s="105"/>
      <c r="H33" s="110"/>
    </row>
    <row r="34" spans="1:8" ht="12" customHeight="1">
      <c r="A34" s="13" t="s">
        <v>60</v>
      </c>
      <c r="B34" s="36">
        <v>200</v>
      </c>
      <c r="C34" s="6">
        <v>1.53</v>
      </c>
      <c r="D34" s="6">
        <v>5.1</v>
      </c>
      <c r="E34" s="6">
        <v>8</v>
      </c>
      <c r="F34" s="6">
        <v>83.9</v>
      </c>
      <c r="G34" s="7" t="s">
        <v>61</v>
      </c>
      <c r="H34" s="20" t="s">
        <v>62</v>
      </c>
    </row>
    <row r="35" spans="1:8" ht="11.25">
      <c r="A35" s="33" t="s">
        <v>63</v>
      </c>
      <c r="B35" s="36">
        <v>90</v>
      </c>
      <c r="C35" s="32">
        <v>11.52</v>
      </c>
      <c r="D35" s="32">
        <v>13</v>
      </c>
      <c r="E35" s="32">
        <v>4.05</v>
      </c>
      <c r="F35" s="32">
        <v>189.6</v>
      </c>
      <c r="G35" s="18" t="s">
        <v>64</v>
      </c>
      <c r="H35" s="13" t="s">
        <v>65</v>
      </c>
    </row>
    <row r="36" spans="1:8" ht="11.25">
      <c r="A36" s="13" t="s">
        <v>66</v>
      </c>
      <c r="B36" s="46">
        <v>150</v>
      </c>
      <c r="C36" s="47">
        <v>5.52</v>
      </c>
      <c r="D36" s="47">
        <v>4.51</v>
      </c>
      <c r="E36" s="47">
        <v>26.45</v>
      </c>
      <c r="F36" s="47">
        <v>168.45</v>
      </c>
      <c r="G36" s="18" t="s">
        <v>67</v>
      </c>
      <c r="H36" s="13" t="s">
        <v>68</v>
      </c>
    </row>
    <row r="37" spans="1:8" ht="11.25">
      <c r="A37" s="44" t="s">
        <v>69</v>
      </c>
      <c r="B37" s="10">
        <v>200</v>
      </c>
      <c r="C37" s="12">
        <v>0.1</v>
      </c>
      <c r="D37" s="12">
        <v>0.1</v>
      </c>
      <c r="E37" s="12">
        <v>15.9</v>
      </c>
      <c r="F37" s="12">
        <v>65</v>
      </c>
      <c r="G37" s="48">
        <v>492</v>
      </c>
      <c r="H37" s="20" t="s">
        <v>70</v>
      </c>
    </row>
    <row r="38" spans="1:8" ht="11.25">
      <c r="A38" s="13" t="s">
        <v>54</v>
      </c>
      <c r="B38" s="36">
        <v>100</v>
      </c>
      <c r="C38" s="12">
        <v>0.4</v>
      </c>
      <c r="D38" s="12">
        <v>0.4</v>
      </c>
      <c r="E38" s="12">
        <f>19.6/2</f>
        <v>9.8</v>
      </c>
      <c r="F38" s="12">
        <f>94/2</f>
        <v>47</v>
      </c>
      <c r="G38" s="18" t="s">
        <v>55</v>
      </c>
      <c r="H38" s="13" t="s">
        <v>56</v>
      </c>
    </row>
    <row r="39" spans="1:8" ht="11.25">
      <c r="A39" s="33" t="s">
        <v>41</v>
      </c>
      <c r="B39" s="12">
        <v>20</v>
      </c>
      <c r="C39" s="17">
        <v>1.3</v>
      </c>
      <c r="D39" s="17">
        <v>0.2</v>
      </c>
      <c r="E39" s="17">
        <v>8.6</v>
      </c>
      <c r="F39" s="17">
        <v>43</v>
      </c>
      <c r="G39" s="34">
        <v>11</v>
      </c>
      <c r="H39" s="35" t="s">
        <v>42</v>
      </c>
    </row>
    <row r="40" spans="1:8" ht="11.25">
      <c r="A40" s="33" t="s">
        <v>43</v>
      </c>
      <c r="B40" s="36">
        <v>40</v>
      </c>
      <c r="C40" s="12">
        <v>3.2</v>
      </c>
      <c r="D40" s="12">
        <v>0.4</v>
      </c>
      <c r="E40" s="12">
        <v>20.4</v>
      </c>
      <c r="F40" s="12">
        <v>100</v>
      </c>
      <c r="G40" s="10" t="s">
        <v>44</v>
      </c>
      <c r="H40" s="20" t="s">
        <v>45</v>
      </c>
    </row>
    <row r="41" spans="1:8" ht="11.25">
      <c r="A41" s="22" t="s">
        <v>25</v>
      </c>
      <c r="B41" s="23">
        <f>SUM(B34:B40)</f>
        <v>800</v>
      </c>
      <c r="C41" s="24">
        <f>SUM(C34:C40)</f>
        <v>23.57</v>
      </c>
      <c r="D41" s="24">
        <f>SUM(D34:D40)</f>
        <v>23.709999999999997</v>
      </c>
      <c r="E41" s="24">
        <f>SUM(E34:E40)</f>
        <v>93.19999999999999</v>
      </c>
      <c r="F41" s="24">
        <f>SUM(F34:F40)</f>
        <v>696.95</v>
      </c>
      <c r="G41" s="23"/>
      <c r="H41" s="13"/>
    </row>
    <row r="42" spans="1:8" ht="11.25">
      <c r="A42" s="22" t="s">
        <v>46</v>
      </c>
      <c r="B42" s="23">
        <f>SUM(B32,B41)</f>
        <v>1332</v>
      </c>
      <c r="C42" s="23">
        <f>SUM(C32,C41)</f>
        <v>42.45</v>
      </c>
      <c r="D42" s="23">
        <f>SUM(D32,D41)</f>
        <v>36.15</v>
      </c>
      <c r="E42" s="23">
        <f>SUM(E32,E41)</f>
        <v>148.85999999999999</v>
      </c>
      <c r="F42" s="23">
        <f>SUM(F32,F41)</f>
        <v>1111.75</v>
      </c>
      <c r="G42" s="23"/>
      <c r="H42" s="13"/>
    </row>
    <row r="43" spans="1:8" ht="11.25">
      <c r="A43" s="104" t="s">
        <v>71</v>
      </c>
      <c r="B43" s="105"/>
      <c r="C43" s="105"/>
      <c r="D43" s="105"/>
      <c r="E43" s="105"/>
      <c r="F43" s="105"/>
      <c r="G43" s="105"/>
      <c r="H43" s="110"/>
    </row>
    <row r="44" spans="1:8" ht="11.25">
      <c r="A44" s="109" t="s">
        <v>2</v>
      </c>
      <c r="B44" s="104" t="s">
        <v>3</v>
      </c>
      <c r="C44" s="105"/>
      <c r="D44" s="105"/>
      <c r="E44" s="105"/>
      <c r="F44" s="105"/>
      <c r="G44" s="109" t="s">
        <v>4</v>
      </c>
      <c r="H44" s="109" t="s">
        <v>5</v>
      </c>
    </row>
    <row r="45" spans="1:8" ht="15.75" customHeight="1">
      <c r="A45" s="112"/>
      <c r="B45" s="2" t="s">
        <v>6</v>
      </c>
      <c r="C45" s="3" t="s">
        <v>7</v>
      </c>
      <c r="D45" s="3" t="s">
        <v>8</v>
      </c>
      <c r="E45" s="3" t="s">
        <v>9</v>
      </c>
      <c r="F45" s="3" t="s">
        <v>10</v>
      </c>
      <c r="G45" s="112"/>
      <c r="H45" s="112"/>
    </row>
    <row r="46" spans="1:8" ht="11.25">
      <c r="A46" s="103" t="s">
        <v>11</v>
      </c>
      <c r="B46" s="103"/>
      <c r="C46" s="109"/>
      <c r="D46" s="109"/>
      <c r="E46" s="109"/>
      <c r="F46" s="109"/>
      <c r="G46" s="103"/>
      <c r="H46" s="103"/>
    </row>
    <row r="47" spans="1:8" ht="11.25">
      <c r="A47" s="31" t="s">
        <v>72</v>
      </c>
      <c r="B47" s="38">
        <v>70</v>
      </c>
      <c r="C47" s="6">
        <v>9.52</v>
      </c>
      <c r="D47" s="6">
        <v>5.81</v>
      </c>
      <c r="E47" s="6">
        <v>10.47</v>
      </c>
      <c r="F47" s="6">
        <v>134.8</v>
      </c>
      <c r="G47" s="39" t="s">
        <v>73</v>
      </c>
      <c r="H47" s="26" t="s">
        <v>74</v>
      </c>
    </row>
    <row r="48" spans="1:8" ht="11.25">
      <c r="A48" s="33" t="s">
        <v>75</v>
      </c>
      <c r="B48" s="5">
        <v>150</v>
      </c>
      <c r="C48" s="32">
        <v>2.86</v>
      </c>
      <c r="D48" s="32">
        <v>4.32</v>
      </c>
      <c r="E48" s="32">
        <v>23.02</v>
      </c>
      <c r="F48" s="32">
        <v>142.4</v>
      </c>
      <c r="G48" s="12" t="s">
        <v>76</v>
      </c>
      <c r="H48" s="20" t="s">
        <v>77</v>
      </c>
    </row>
    <row r="49" spans="1:8" ht="11.25">
      <c r="A49" s="44" t="s">
        <v>78</v>
      </c>
      <c r="B49" s="10">
        <v>10</v>
      </c>
      <c r="C49" s="10">
        <v>0.08</v>
      </c>
      <c r="D49" s="10">
        <f>3.6*2</f>
        <v>7.2</v>
      </c>
      <c r="E49" s="10">
        <f>0.06*2</f>
        <v>0.12</v>
      </c>
      <c r="F49" s="10">
        <v>66</v>
      </c>
      <c r="G49" s="10" t="s">
        <v>79</v>
      </c>
      <c r="H49" s="13" t="s">
        <v>80</v>
      </c>
    </row>
    <row r="50" spans="1:8" ht="22.5">
      <c r="A50" s="29" t="s">
        <v>81</v>
      </c>
      <c r="B50" s="5">
        <v>20</v>
      </c>
      <c r="C50" s="17">
        <v>0.14</v>
      </c>
      <c r="D50" s="17">
        <v>0.02</v>
      </c>
      <c r="E50" s="17">
        <v>0.38</v>
      </c>
      <c r="F50" s="17">
        <v>2.4</v>
      </c>
      <c r="G50" s="30" t="s">
        <v>82</v>
      </c>
      <c r="H50" s="31" t="s">
        <v>83</v>
      </c>
    </row>
    <row r="51" spans="1:8" ht="11.25">
      <c r="A51" s="33" t="s">
        <v>53</v>
      </c>
      <c r="B51" s="36">
        <v>40</v>
      </c>
      <c r="C51" s="12">
        <v>3.2</v>
      </c>
      <c r="D51" s="12">
        <v>0.4</v>
      </c>
      <c r="E51" s="12">
        <v>20.4</v>
      </c>
      <c r="F51" s="12">
        <v>100</v>
      </c>
      <c r="G51" s="10" t="s">
        <v>44</v>
      </c>
      <c r="H51" s="20" t="s">
        <v>45</v>
      </c>
    </row>
    <row r="52" spans="1:8" ht="11.25">
      <c r="A52" s="20" t="s">
        <v>22</v>
      </c>
      <c r="B52" s="11">
        <v>215</v>
      </c>
      <c r="C52" s="11">
        <v>0.07</v>
      </c>
      <c r="D52" s="11">
        <v>0.02</v>
      </c>
      <c r="E52" s="11">
        <v>15</v>
      </c>
      <c r="F52" s="11">
        <v>60</v>
      </c>
      <c r="G52" s="11" t="s">
        <v>23</v>
      </c>
      <c r="H52" s="21" t="s">
        <v>24</v>
      </c>
    </row>
    <row r="53" spans="1:8" ht="11.25">
      <c r="A53" s="22" t="s">
        <v>25</v>
      </c>
      <c r="B53" s="23">
        <f>SUM(B47:B52)</f>
        <v>505</v>
      </c>
      <c r="C53" s="24">
        <f>SUM(C47:C52)</f>
        <v>15.870000000000001</v>
      </c>
      <c r="D53" s="24">
        <f>SUM(D47:D52)</f>
        <v>17.769999999999996</v>
      </c>
      <c r="E53" s="24">
        <f>SUM(E47:E52)</f>
        <v>69.39</v>
      </c>
      <c r="F53" s="24">
        <f>SUM(F47:F52)</f>
        <v>505.6</v>
      </c>
      <c r="G53" s="23"/>
      <c r="H53" s="13"/>
    </row>
    <row r="54" spans="1:8" ht="11.25">
      <c r="A54" s="104" t="s">
        <v>26</v>
      </c>
      <c r="B54" s="105"/>
      <c r="C54" s="106"/>
      <c r="D54" s="106"/>
      <c r="E54" s="106"/>
      <c r="F54" s="106"/>
      <c r="G54" s="105"/>
      <c r="H54" s="110"/>
    </row>
    <row r="55" spans="1:8" ht="11.25">
      <c r="A55" s="14" t="s">
        <v>84</v>
      </c>
      <c r="B55" s="55">
        <v>200</v>
      </c>
      <c r="C55" s="6">
        <v>6.41</v>
      </c>
      <c r="D55" s="6">
        <v>5.58</v>
      </c>
      <c r="E55" s="6">
        <v>10.32</v>
      </c>
      <c r="F55" s="6">
        <v>121.22</v>
      </c>
      <c r="G55" s="56" t="s">
        <v>85</v>
      </c>
      <c r="H55" s="31" t="s">
        <v>86</v>
      </c>
    </row>
    <row r="56" spans="1:8" ht="11.25">
      <c r="A56" s="21" t="s">
        <v>87</v>
      </c>
      <c r="B56" s="36">
        <v>90</v>
      </c>
      <c r="C56" s="57">
        <v>19.6</v>
      </c>
      <c r="D56" s="57">
        <v>7.38</v>
      </c>
      <c r="E56" s="57">
        <v>7.1</v>
      </c>
      <c r="F56" s="57">
        <v>170.6</v>
      </c>
      <c r="G56" s="18" t="s">
        <v>88</v>
      </c>
      <c r="H56" s="26" t="s">
        <v>89</v>
      </c>
    </row>
    <row r="57" spans="1:8" ht="22.5">
      <c r="A57" s="13" t="s">
        <v>90</v>
      </c>
      <c r="B57" s="36">
        <v>150</v>
      </c>
      <c r="C57" s="58">
        <v>3.65</v>
      </c>
      <c r="D57" s="58">
        <v>5.37</v>
      </c>
      <c r="E57" s="58">
        <v>36.68</v>
      </c>
      <c r="F57" s="58">
        <v>209.7</v>
      </c>
      <c r="G57" s="11" t="s">
        <v>91</v>
      </c>
      <c r="H57" s="21" t="s">
        <v>92</v>
      </c>
    </row>
    <row r="58" spans="1:8" ht="23.25" customHeight="1">
      <c r="A58" s="29" t="s">
        <v>93</v>
      </c>
      <c r="B58" s="5">
        <v>60</v>
      </c>
      <c r="C58" s="6">
        <v>1</v>
      </c>
      <c r="D58" s="6">
        <v>0.6</v>
      </c>
      <c r="E58" s="6">
        <v>4.47</v>
      </c>
      <c r="F58" s="6">
        <v>23.4</v>
      </c>
      <c r="G58" s="30">
        <v>305</v>
      </c>
      <c r="H58" s="20" t="s">
        <v>94</v>
      </c>
    </row>
    <row r="59" spans="1:8" ht="11.25">
      <c r="A59" s="13" t="s">
        <v>95</v>
      </c>
      <c r="B59" s="18">
        <v>200</v>
      </c>
      <c r="C59" s="32">
        <v>0.76</v>
      </c>
      <c r="D59" s="32">
        <v>0.04</v>
      </c>
      <c r="E59" s="32">
        <v>20.22</v>
      </c>
      <c r="F59" s="32">
        <v>85.51</v>
      </c>
      <c r="G59" s="12" t="s">
        <v>96</v>
      </c>
      <c r="H59" s="20" t="s">
        <v>97</v>
      </c>
    </row>
    <row r="60" spans="1:8" ht="11.25">
      <c r="A60" s="33" t="s">
        <v>41</v>
      </c>
      <c r="B60" s="12">
        <v>20</v>
      </c>
      <c r="C60" s="17">
        <v>1.3</v>
      </c>
      <c r="D60" s="17">
        <v>0.2</v>
      </c>
      <c r="E60" s="17">
        <v>8.6</v>
      </c>
      <c r="F60" s="17">
        <v>43</v>
      </c>
      <c r="G60" s="34">
        <v>11</v>
      </c>
      <c r="H60" s="35" t="s">
        <v>42</v>
      </c>
    </row>
    <row r="61" spans="1:8" ht="11.25">
      <c r="A61" s="33" t="s">
        <v>43</v>
      </c>
      <c r="B61" s="36">
        <v>40</v>
      </c>
      <c r="C61" s="12">
        <v>3.2</v>
      </c>
      <c r="D61" s="12">
        <v>0.4</v>
      </c>
      <c r="E61" s="12">
        <v>20.4</v>
      </c>
      <c r="F61" s="12">
        <v>100</v>
      </c>
      <c r="G61" s="10" t="s">
        <v>44</v>
      </c>
      <c r="H61" s="20" t="s">
        <v>45</v>
      </c>
    </row>
    <row r="62" spans="1:8" ht="11.25">
      <c r="A62" s="22" t="s">
        <v>25</v>
      </c>
      <c r="B62" s="23">
        <f>SUM(B55:B61)</f>
        <v>760</v>
      </c>
      <c r="C62" s="24">
        <f>SUM(C55:C61)</f>
        <v>35.92</v>
      </c>
      <c r="D62" s="24">
        <f>SUM(D55:D61)</f>
        <v>19.57</v>
      </c>
      <c r="E62" s="24">
        <f>SUM(E55:E61)</f>
        <v>107.78999999999999</v>
      </c>
      <c r="F62" s="24">
        <f>SUM(F55:F61)</f>
        <v>753.43</v>
      </c>
      <c r="G62" s="23"/>
      <c r="H62" s="13"/>
    </row>
    <row r="63" spans="1:8" ht="11.25">
      <c r="A63" s="22" t="s">
        <v>46</v>
      </c>
      <c r="B63" s="23">
        <f>SUM(B53,B62)</f>
        <v>1265</v>
      </c>
      <c r="C63" s="23">
        <f>SUM(C53,C62)</f>
        <v>51.790000000000006</v>
      </c>
      <c r="D63" s="23">
        <f>SUM(D53,D62)</f>
        <v>37.339999999999996</v>
      </c>
      <c r="E63" s="23">
        <f>SUM(E53,E62)</f>
        <v>177.18</v>
      </c>
      <c r="F63" s="23">
        <f>SUM(F53,F62)</f>
        <v>1259.03</v>
      </c>
      <c r="G63" s="23"/>
      <c r="H63" s="13"/>
    </row>
    <row r="64" spans="1:8" ht="11.25">
      <c r="A64" s="113" t="s">
        <v>98</v>
      </c>
      <c r="B64" s="105"/>
      <c r="C64" s="105"/>
      <c r="D64" s="105"/>
      <c r="E64" s="105"/>
      <c r="F64" s="105"/>
      <c r="G64" s="106"/>
      <c r="H64" s="107"/>
    </row>
    <row r="65" spans="1:8" ht="11.25">
      <c r="A65" s="109" t="s">
        <v>2</v>
      </c>
      <c r="B65" s="104" t="s">
        <v>3</v>
      </c>
      <c r="C65" s="105"/>
      <c r="D65" s="105"/>
      <c r="E65" s="105"/>
      <c r="F65" s="105"/>
      <c r="G65" s="109" t="s">
        <v>4</v>
      </c>
      <c r="H65" s="109" t="s">
        <v>5</v>
      </c>
    </row>
    <row r="66" spans="1:8" ht="16.5" customHeight="1">
      <c r="A66" s="112"/>
      <c r="B66" s="2" t="s">
        <v>6</v>
      </c>
      <c r="C66" s="3" t="s">
        <v>7</v>
      </c>
      <c r="D66" s="3" t="s">
        <v>8</v>
      </c>
      <c r="E66" s="3" t="s">
        <v>9</v>
      </c>
      <c r="F66" s="3" t="s">
        <v>10</v>
      </c>
      <c r="G66" s="112"/>
      <c r="H66" s="112"/>
    </row>
    <row r="67" spans="1:8" ht="11.25">
      <c r="A67" s="103" t="s">
        <v>11</v>
      </c>
      <c r="B67" s="103"/>
      <c r="C67" s="109"/>
      <c r="D67" s="109"/>
      <c r="E67" s="109"/>
      <c r="F67" s="109"/>
      <c r="G67" s="103"/>
      <c r="H67" s="103"/>
    </row>
    <row r="68" spans="1:8" ht="11.25">
      <c r="A68" s="13" t="s">
        <v>99</v>
      </c>
      <c r="B68" s="5">
        <v>220</v>
      </c>
      <c r="C68" s="28">
        <v>14.88</v>
      </c>
      <c r="D68" s="28">
        <v>17.51</v>
      </c>
      <c r="E68" s="28">
        <v>37.52</v>
      </c>
      <c r="F68" s="28">
        <v>367.84</v>
      </c>
      <c r="G68" s="59" t="s">
        <v>100</v>
      </c>
      <c r="H68" s="9" t="s">
        <v>101</v>
      </c>
    </row>
    <row r="69" spans="1:8" ht="11.25">
      <c r="A69" s="44" t="s">
        <v>102</v>
      </c>
      <c r="B69" s="36">
        <v>80</v>
      </c>
      <c r="C69" s="12">
        <v>8.22</v>
      </c>
      <c r="D69" s="12">
        <v>10.3</v>
      </c>
      <c r="E69" s="12">
        <v>21.86</v>
      </c>
      <c r="F69" s="12">
        <v>212.8</v>
      </c>
      <c r="G69" s="10" t="s">
        <v>103</v>
      </c>
      <c r="H69" s="20" t="s">
        <v>104</v>
      </c>
    </row>
    <row r="70" spans="1:8" ht="11.25">
      <c r="A70" s="20" t="s">
        <v>22</v>
      </c>
      <c r="B70" s="11">
        <v>215</v>
      </c>
      <c r="C70" s="11">
        <v>0.07</v>
      </c>
      <c r="D70" s="11">
        <v>0.02</v>
      </c>
      <c r="E70" s="11">
        <v>15</v>
      </c>
      <c r="F70" s="11">
        <v>60</v>
      </c>
      <c r="G70" s="11" t="s">
        <v>23</v>
      </c>
      <c r="H70" s="21" t="s">
        <v>24</v>
      </c>
    </row>
    <row r="71" spans="1:8" ht="11.25">
      <c r="A71" s="13" t="s">
        <v>54</v>
      </c>
      <c r="B71" s="36">
        <v>100</v>
      </c>
      <c r="C71" s="12">
        <v>0.4</v>
      </c>
      <c r="D71" s="12">
        <v>0.4</v>
      </c>
      <c r="E71" s="12">
        <f>19.6/2</f>
        <v>9.8</v>
      </c>
      <c r="F71" s="12">
        <f>94/2</f>
        <v>47</v>
      </c>
      <c r="G71" s="18" t="s">
        <v>55</v>
      </c>
      <c r="H71" s="13" t="s">
        <v>56</v>
      </c>
    </row>
    <row r="72" spans="1:8" ht="11.25">
      <c r="A72" s="22" t="s">
        <v>25</v>
      </c>
      <c r="B72" s="23">
        <f>SUM(B68:B71)</f>
        <v>615</v>
      </c>
      <c r="C72" s="23">
        <f>SUM(C68:C71)</f>
        <v>23.57</v>
      </c>
      <c r="D72" s="23">
        <f>SUM(D68:D71)</f>
        <v>28.23</v>
      </c>
      <c r="E72" s="23">
        <f>SUM(E68:E71)</f>
        <v>84.17999999999999</v>
      </c>
      <c r="F72" s="23">
        <f>SUM(F68:F71)</f>
        <v>687.64</v>
      </c>
      <c r="G72" s="23"/>
      <c r="H72" s="13"/>
    </row>
    <row r="73" spans="1:8" ht="11.25">
      <c r="A73" s="104" t="s">
        <v>26</v>
      </c>
      <c r="B73" s="105"/>
      <c r="C73" s="106"/>
      <c r="D73" s="106"/>
      <c r="E73" s="106"/>
      <c r="F73" s="106"/>
      <c r="G73" s="105"/>
      <c r="H73" s="110"/>
    </row>
    <row r="74" spans="1:8" ht="14.25" customHeight="1">
      <c r="A74" s="14" t="s">
        <v>105</v>
      </c>
      <c r="B74" s="60">
        <v>200</v>
      </c>
      <c r="C74" s="6">
        <v>3.6</v>
      </c>
      <c r="D74" s="6">
        <v>3.23</v>
      </c>
      <c r="E74" s="6">
        <v>13.31</v>
      </c>
      <c r="F74" s="6">
        <v>98.97</v>
      </c>
      <c r="G74" s="56" t="s">
        <v>106</v>
      </c>
      <c r="H74" s="31" t="s">
        <v>107</v>
      </c>
    </row>
    <row r="75" spans="1:8" ht="11.25">
      <c r="A75" s="13" t="s">
        <v>49</v>
      </c>
      <c r="B75" s="36">
        <v>90</v>
      </c>
      <c r="C75" s="58">
        <v>14.68</v>
      </c>
      <c r="D75" s="58">
        <v>8.58</v>
      </c>
      <c r="E75" s="58">
        <v>11.03</v>
      </c>
      <c r="F75" s="58">
        <v>180.7</v>
      </c>
      <c r="G75" s="18" t="s">
        <v>50</v>
      </c>
      <c r="H75" s="20" t="s">
        <v>51</v>
      </c>
    </row>
    <row r="76" spans="1:8" ht="12" customHeight="1">
      <c r="A76" s="79" t="s">
        <v>176</v>
      </c>
      <c r="B76" s="5">
        <v>150</v>
      </c>
      <c r="C76" s="77">
        <v>6.6</v>
      </c>
      <c r="D76" s="77">
        <v>5.73</v>
      </c>
      <c r="E76" s="77">
        <v>37.88</v>
      </c>
      <c r="F76" s="77">
        <v>229.5</v>
      </c>
      <c r="G76" s="48" t="s">
        <v>179</v>
      </c>
      <c r="H76" s="78" t="s">
        <v>177</v>
      </c>
    </row>
    <row r="77" spans="1:8" ht="22.5">
      <c r="A77" s="29" t="s">
        <v>108</v>
      </c>
      <c r="B77" s="5">
        <v>60</v>
      </c>
      <c r="C77" s="81">
        <v>0.99</v>
      </c>
      <c r="D77" s="81">
        <v>5.03</v>
      </c>
      <c r="E77" s="81">
        <v>3.7</v>
      </c>
      <c r="F77" s="81">
        <v>61.45</v>
      </c>
      <c r="G77" s="30">
        <v>306</v>
      </c>
      <c r="H77" s="20" t="s">
        <v>109</v>
      </c>
    </row>
    <row r="78" spans="1:8" ht="11.25">
      <c r="A78" s="13" t="s">
        <v>110</v>
      </c>
      <c r="B78" s="10">
        <v>200</v>
      </c>
      <c r="C78" s="11">
        <v>0</v>
      </c>
      <c r="D78" s="11">
        <v>0</v>
      </c>
      <c r="E78" s="11">
        <v>19.97</v>
      </c>
      <c r="F78" s="11">
        <v>76</v>
      </c>
      <c r="G78" s="10" t="s">
        <v>111</v>
      </c>
      <c r="H78" s="20" t="s">
        <v>112</v>
      </c>
    </row>
    <row r="79" spans="1:8" ht="11.25">
      <c r="A79" s="33" t="s">
        <v>41</v>
      </c>
      <c r="B79" s="12">
        <v>20</v>
      </c>
      <c r="C79" s="17">
        <v>1.3</v>
      </c>
      <c r="D79" s="17">
        <v>0.2</v>
      </c>
      <c r="E79" s="17">
        <v>8.6</v>
      </c>
      <c r="F79" s="17">
        <v>43</v>
      </c>
      <c r="G79" s="34">
        <v>11</v>
      </c>
      <c r="H79" s="35" t="s">
        <v>42</v>
      </c>
    </row>
    <row r="80" spans="1:8" ht="11.25">
      <c r="A80" s="33" t="s">
        <v>43</v>
      </c>
      <c r="B80" s="36">
        <v>40</v>
      </c>
      <c r="C80" s="12">
        <v>3.2</v>
      </c>
      <c r="D80" s="12">
        <v>0.4</v>
      </c>
      <c r="E80" s="12">
        <v>20.4</v>
      </c>
      <c r="F80" s="12">
        <v>100</v>
      </c>
      <c r="G80" s="10" t="s">
        <v>44</v>
      </c>
      <c r="H80" s="20" t="s">
        <v>45</v>
      </c>
    </row>
    <row r="81" spans="1:8" ht="11.25">
      <c r="A81" s="22" t="s">
        <v>25</v>
      </c>
      <c r="B81" s="23">
        <f>SUM(B74:B80)</f>
        <v>760</v>
      </c>
      <c r="C81" s="24">
        <f>SUM(C74:C80)</f>
        <v>30.37</v>
      </c>
      <c r="D81" s="24">
        <f>SUM(D74:D80)</f>
        <v>23.169999999999998</v>
      </c>
      <c r="E81" s="24">
        <f>SUM(E74:E80)</f>
        <v>114.88999999999999</v>
      </c>
      <c r="F81" s="24">
        <f>SUM(F74:F80)</f>
        <v>789.62</v>
      </c>
      <c r="G81" s="23"/>
      <c r="H81" s="13"/>
    </row>
    <row r="82" spans="1:8" ht="11.25">
      <c r="A82" s="22" t="s">
        <v>46</v>
      </c>
      <c r="B82" s="23">
        <f>SUM(B72,B81)</f>
        <v>1375</v>
      </c>
      <c r="C82" s="23">
        <f>SUM(C72,C81)</f>
        <v>53.94</v>
      </c>
      <c r="D82" s="23">
        <f>SUM(D72,D81)</f>
        <v>51.4</v>
      </c>
      <c r="E82" s="23">
        <f>SUM(E72,E81)</f>
        <v>199.07</v>
      </c>
      <c r="F82" s="23">
        <f>SUM(F72,F81)</f>
        <v>1477.26</v>
      </c>
      <c r="G82" s="23"/>
      <c r="H82" s="13"/>
    </row>
    <row r="83" spans="1:8" ht="11.25">
      <c r="A83" s="111" t="s">
        <v>113</v>
      </c>
      <c r="B83" s="111"/>
      <c r="C83" s="111"/>
      <c r="D83" s="111"/>
      <c r="E83" s="111"/>
      <c r="F83" s="111"/>
      <c r="G83" s="111"/>
      <c r="H83" s="111"/>
    </row>
    <row r="84" spans="1:8" ht="11.25">
      <c r="A84" s="109" t="s">
        <v>2</v>
      </c>
      <c r="B84" s="104" t="s">
        <v>3</v>
      </c>
      <c r="C84" s="105"/>
      <c r="D84" s="105"/>
      <c r="E84" s="105"/>
      <c r="F84" s="105"/>
      <c r="G84" s="109" t="s">
        <v>4</v>
      </c>
      <c r="H84" s="109" t="s">
        <v>5</v>
      </c>
    </row>
    <row r="85" spans="1:8" ht="14.25" customHeight="1">
      <c r="A85" s="112"/>
      <c r="B85" s="2" t="s">
        <v>6</v>
      </c>
      <c r="C85" s="3" t="s">
        <v>7</v>
      </c>
      <c r="D85" s="3" t="s">
        <v>8</v>
      </c>
      <c r="E85" s="3" t="s">
        <v>9</v>
      </c>
      <c r="F85" s="3" t="s">
        <v>10</v>
      </c>
      <c r="G85" s="112"/>
      <c r="H85" s="112"/>
    </row>
    <row r="86" spans="1:8" ht="11.25">
      <c r="A86" s="103" t="s">
        <v>11</v>
      </c>
      <c r="B86" s="103"/>
      <c r="C86" s="103"/>
      <c r="D86" s="103"/>
      <c r="E86" s="103"/>
      <c r="F86" s="103"/>
      <c r="G86" s="103"/>
      <c r="H86" s="103"/>
    </row>
    <row r="87" spans="1:8" ht="12" customHeight="1">
      <c r="A87" s="20" t="s">
        <v>114</v>
      </c>
      <c r="B87" s="10">
        <v>90</v>
      </c>
      <c r="C87" s="12">
        <v>11.1</v>
      </c>
      <c r="D87" s="12">
        <v>14.26</v>
      </c>
      <c r="E87" s="12">
        <v>10.2</v>
      </c>
      <c r="F87" s="12">
        <v>215.87</v>
      </c>
      <c r="G87" s="18" t="s">
        <v>115</v>
      </c>
      <c r="H87" s="13" t="s">
        <v>116</v>
      </c>
    </row>
    <row r="88" spans="1:8" ht="22.5">
      <c r="A88" s="13" t="s">
        <v>90</v>
      </c>
      <c r="B88" s="36">
        <v>150</v>
      </c>
      <c r="C88" s="32">
        <v>3.65</v>
      </c>
      <c r="D88" s="32">
        <v>5.37</v>
      </c>
      <c r="E88" s="32">
        <v>36.68</v>
      </c>
      <c r="F88" s="32">
        <v>209.7</v>
      </c>
      <c r="G88" s="11" t="s">
        <v>91</v>
      </c>
      <c r="H88" s="21" t="s">
        <v>92</v>
      </c>
    </row>
    <row r="89" spans="1:8" ht="22.5">
      <c r="A89" s="29" t="s">
        <v>117</v>
      </c>
      <c r="B89" s="12">
        <v>20</v>
      </c>
      <c r="C89" s="32">
        <v>0.22</v>
      </c>
      <c r="D89" s="32">
        <v>0.04</v>
      </c>
      <c r="E89" s="32">
        <v>0.76</v>
      </c>
      <c r="F89" s="32">
        <v>4.4</v>
      </c>
      <c r="G89" s="32" t="s">
        <v>118</v>
      </c>
      <c r="H89" s="20" t="s">
        <v>119</v>
      </c>
    </row>
    <row r="90" spans="1:8" ht="11.25">
      <c r="A90" s="33" t="s">
        <v>53</v>
      </c>
      <c r="B90" s="36">
        <v>20</v>
      </c>
      <c r="C90" s="12">
        <f>3.2/2</f>
        <v>1.6</v>
      </c>
      <c r="D90" s="12">
        <f>0.4/2</f>
        <v>0.2</v>
      </c>
      <c r="E90" s="12">
        <f>20.4/2</f>
        <v>10.2</v>
      </c>
      <c r="F90" s="12">
        <v>50</v>
      </c>
      <c r="G90" s="10" t="s">
        <v>44</v>
      </c>
      <c r="H90" s="20" t="s">
        <v>45</v>
      </c>
    </row>
    <row r="91" spans="1:8" ht="11.25">
      <c r="A91" s="44" t="s">
        <v>57</v>
      </c>
      <c r="B91" s="12">
        <v>222</v>
      </c>
      <c r="C91" s="10">
        <v>0.13</v>
      </c>
      <c r="D91" s="10">
        <v>0.02</v>
      </c>
      <c r="E91" s="10">
        <v>15.2</v>
      </c>
      <c r="F91" s="10">
        <v>62</v>
      </c>
      <c r="G91" s="11" t="s">
        <v>58</v>
      </c>
      <c r="H91" s="45" t="s">
        <v>59</v>
      </c>
    </row>
    <row r="92" spans="1:8" ht="11.25">
      <c r="A92" s="22" t="s">
        <v>25</v>
      </c>
      <c r="B92" s="23">
        <f>SUM(B87:B91)</f>
        <v>502</v>
      </c>
      <c r="C92" s="24">
        <f>SUM(C87:C91)</f>
        <v>16.7</v>
      </c>
      <c r="D92" s="24">
        <f>SUM(D87:D91)</f>
        <v>19.889999999999997</v>
      </c>
      <c r="E92" s="24">
        <f>SUM(E87:E91)</f>
        <v>73.03999999999999</v>
      </c>
      <c r="F92" s="24">
        <f>SUM(F87:F91)</f>
        <v>541.97</v>
      </c>
      <c r="G92" s="23"/>
      <c r="H92" s="13"/>
    </row>
    <row r="93" spans="1:8" ht="11.25">
      <c r="A93" s="104" t="s">
        <v>26</v>
      </c>
      <c r="B93" s="105"/>
      <c r="C93" s="106"/>
      <c r="D93" s="106"/>
      <c r="E93" s="106"/>
      <c r="F93" s="106"/>
      <c r="G93" s="105"/>
      <c r="H93" s="110"/>
    </row>
    <row r="94" spans="1:8" ht="13.5" customHeight="1">
      <c r="A94" s="13" t="s">
        <v>27</v>
      </c>
      <c r="B94" s="36">
        <v>200</v>
      </c>
      <c r="C94" s="62">
        <v>1.62</v>
      </c>
      <c r="D94" s="62">
        <v>2.19</v>
      </c>
      <c r="E94" s="62">
        <v>12.81</v>
      </c>
      <c r="F94" s="62">
        <v>77.13</v>
      </c>
      <c r="G94" s="25" t="s">
        <v>28</v>
      </c>
      <c r="H94" s="20" t="s">
        <v>29</v>
      </c>
    </row>
    <row r="95" spans="1:8" ht="11.25">
      <c r="A95" s="13" t="s">
        <v>120</v>
      </c>
      <c r="B95" s="36">
        <v>100</v>
      </c>
      <c r="C95" s="6">
        <v>6.55</v>
      </c>
      <c r="D95" s="6">
        <v>12</v>
      </c>
      <c r="E95" s="6">
        <v>3.1</v>
      </c>
      <c r="F95" s="6">
        <v>147</v>
      </c>
      <c r="G95" s="18">
        <v>354</v>
      </c>
      <c r="H95" s="20" t="s">
        <v>121</v>
      </c>
    </row>
    <row r="96" spans="1:8" ht="11.25">
      <c r="A96" s="20" t="s">
        <v>122</v>
      </c>
      <c r="B96" s="10">
        <v>150</v>
      </c>
      <c r="C96" s="11">
        <v>3.06</v>
      </c>
      <c r="D96" s="11">
        <v>4.8</v>
      </c>
      <c r="E96" s="11">
        <v>20.44</v>
      </c>
      <c r="F96" s="11">
        <v>137.25</v>
      </c>
      <c r="G96" s="10" t="s">
        <v>123</v>
      </c>
      <c r="H96" s="20" t="s">
        <v>124</v>
      </c>
    </row>
    <row r="97" spans="1:8" ht="11.25">
      <c r="A97" s="44" t="s">
        <v>125</v>
      </c>
      <c r="B97" s="11">
        <v>200</v>
      </c>
      <c r="C97" s="10">
        <v>0.6</v>
      </c>
      <c r="D97" s="10">
        <v>0.4</v>
      </c>
      <c r="E97" s="10">
        <v>32.6</v>
      </c>
      <c r="F97" s="10">
        <v>136.4</v>
      </c>
      <c r="G97" s="11" t="s">
        <v>126</v>
      </c>
      <c r="H97" s="63" t="s">
        <v>127</v>
      </c>
    </row>
    <row r="98" spans="1:8" ht="12.75" customHeight="1">
      <c r="A98" s="14" t="s">
        <v>18</v>
      </c>
      <c r="B98" s="15">
        <v>90</v>
      </c>
      <c r="C98" s="15">
        <v>0.45</v>
      </c>
      <c r="D98" s="15">
        <v>1.08</v>
      </c>
      <c r="E98" s="15">
        <v>12.6</v>
      </c>
      <c r="F98" s="15">
        <v>63</v>
      </c>
      <c r="G98" s="15"/>
      <c r="H98" s="14"/>
    </row>
    <row r="99" spans="1:8" ht="11.25">
      <c r="A99" s="33" t="s">
        <v>41</v>
      </c>
      <c r="B99" s="12">
        <v>20</v>
      </c>
      <c r="C99" s="17">
        <v>1.3</v>
      </c>
      <c r="D99" s="17">
        <v>0.2</v>
      </c>
      <c r="E99" s="17">
        <v>8.6</v>
      </c>
      <c r="F99" s="17">
        <v>43</v>
      </c>
      <c r="G99" s="34">
        <v>11</v>
      </c>
      <c r="H99" s="35" t="s">
        <v>42</v>
      </c>
    </row>
    <row r="100" spans="1:8" ht="11.25">
      <c r="A100" s="33" t="s">
        <v>43</v>
      </c>
      <c r="B100" s="36">
        <v>40</v>
      </c>
      <c r="C100" s="12">
        <v>3.2</v>
      </c>
      <c r="D100" s="12">
        <v>0.4</v>
      </c>
      <c r="E100" s="12">
        <v>20.4</v>
      </c>
      <c r="F100" s="12">
        <v>100</v>
      </c>
      <c r="G100" s="10" t="s">
        <v>44</v>
      </c>
      <c r="H100" s="20" t="s">
        <v>45</v>
      </c>
    </row>
    <row r="101" spans="1:8" ht="11.25">
      <c r="A101" s="22" t="s">
        <v>25</v>
      </c>
      <c r="B101" s="23">
        <f>SUM(B94:B100)</f>
        <v>800</v>
      </c>
      <c r="C101" s="24">
        <f>SUM(C94:C100)</f>
        <v>16.78</v>
      </c>
      <c r="D101" s="24">
        <f>SUM(D94:D100)</f>
        <v>21.069999999999997</v>
      </c>
      <c r="E101" s="24">
        <f>SUM(E94:E100)</f>
        <v>110.54999999999998</v>
      </c>
      <c r="F101" s="24">
        <f>SUM(F94:F100)</f>
        <v>703.78</v>
      </c>
      <c r="G101" s="23"/>
      <c r="H101" s="13"/>
    </row>
    <row r="102" spans="1:8" ht="11.25">
      <c r="A102" s="22" t="s">
        <v>46</v>
      </c>
      <c r="B102" s="23">
        <f>SUM(B92,B101)</f>
        <v>1302</v>
      </c>
      <c r="C102" s="23">
        <f>SUM(C92,C101)</f>
        <v>33.480000000000004</v>
      </c>
      <c r="D102" s="23">
        <f>SUM(D92,D101)</f>
        <v>40.959999999999994</v>
      </c>
      <c r="E102" s="23">
        <f>SUM(E92,E101)</f>
        <v>183.58999999999997</v>
      </c>
      <c r="F102" s="23">
        <f>SUM(F92,F101)</f>
        <v>1245.75</v>
      </c>
      <c r="G102" s="23"/>
      <c r="H102" s="13"/>
    </row>
    <row r="103" spans="1:8" ht="11.25">
      <c r="A103" s="115" t="s">
        <v>128</v>
      </c>
      <c r="B103" s="116"/>
      <c r="C103" s="116"/>
      <c r="D103" s="116"/>
      <c r="E103" s="116"/>
      <c r="F103" s="116"/>
      <c r="G103" s="117"/>
      <c r="H103" s="118"/>
    </row>
    <row r="104" spans="1:8" ht="11.25">
      <c r="A104" s="109" t="s">
        <v>2</v>
      </c>
      <c r="B104" s="104" t="s">
        <v>3</v>
      </c>
      <c r="C104" s="105"/>
      <c r="D104" s="105"/>
      <c r="E104" s="105"/>
      <c r="F104" s="105"/>
      <c r="G104" s="109" t="s">
        <v>4</v>
      </c>
      <c r="H104" s="109" t="s">
        <v>5</v>
      </c>
    </row>
    <row r="105" spans="1:8" ht="15.75" customHeight="1">
      <c r="A105" s="112"/>
      <c r="B105" s="2" t="s">
        <v>6</v>
      </c>
      <c r="C105" s="3" t="s">
        <v>7</v>
      </c>
      <c r="D105" s="3" t="s">
        <v>8</v>
      </c>
      <c r="E105" s="3" t="s">
        <v>9</v>
      </c>
      <c r="F105" s="3" t="s">
        <v>10</v>
      </c>
      <c r="G105" s="112"/>
      <c r="H105" s="112"/>
    </row>
    <row r="106" spans="1:8" ht="11.25">
      <c r="A106" s="103" t="s">
        <v>11</v>
      </c>
      <c r="B106" s="103"/>
      <c r="C106" s="103"/>
      <c r="D106" s="103"/>
      <c r="E106" s="103"/>
      <c r="F106" s="103"/>
      <c r="G106" s="103"/>
      <c r="H106" s="103"/>
    </row>
    <row r="107" spans="1:8" ht="13.5" customHeight="1">
      <c r="A107" s="4" t="s">
        <v>129</v>
      </c>
      <c r="B107" s="12">
        <v>250</v>
      </c>
      <c r="C107" s="12">
        <v>8.17</v>
      </c>
      <c r="D107" s="12">
        <v>11.79</v>
      </c>
      <c r="E107" s="12">
        <v>56.23</v>
      </c>
      <c r="F107" s="12">
        <v>363.6</v>
      </c>
      <c r="G107" s="10" t="s">
        <v>130</v>
      </c>
      <c r="H107" s="20" t="s">
        <v>131</v>
      </c>
    </row>
    <row r="108" spans="1:8" ht="11.25">
      <c r="A108" s="14" t="s">
        <v>132</v>
      </c>
      <c r="B108" s="15">
        <v>30</v>
      </c>
      <c r="C108" s="57">
        <f>7.1/2</f>
        <v>3.55</v>
      </c>
      <c r="D108" s="57">
        <f>2.6/2</f>
        <v>1.3</v>
      </c>
      <c r="E108" s="57">
        <f>41.8/2</f>
        <v>20.9</v>
      </c>
      <c r="F108" s="57">
        <f>219.1/2</f>
        <v>109.55</v>
      </c>
      <c r="G108" s="57"/>
      <c r="H108" s="31"/>
    </row>
    <row r="109" spans="1:8" ht="11.25">
      <c r="A109" s="16" t="s">
        <v>19</v>
      </c>
      <c r="B109" s="17">
        <v>30</v>
      </c>
      <c r="C109" s="17">
        <v>2.25</v>
      </c>
      <c r="D109" s="17">
        <v>0.9</v>
      </c>
      <c r="E109" s="17">
        <v>15.6</v>
      </c>
      <c r="F109" s="18">
        <v>79.5</v>
      </c>
      <c r="G109" s="18" t="s">
        <v>20</v>
      </c>
      <c r="H109" s="19" t="s">
        <v>21</v>
      </c>
    </row>
    <row r="110" spans="1:8" ht="11.25">
      <c r="A110" s="20" t="s">
        <v>22</v>
      </c>
      <c r="B110" s="11">
        <v>215</v>
      </c>
      <c r="C110" s="11">
        <v>0.07</v>
      </c>
      <c r="D110" s="11">
        <v>0.02</v>
      </c>
      <c r="E110" s="11">
        <v>15</v>
      </c>
      <c r="F110" s="11">
        <v>60</v>
      </c>
      <c r="G110" s="11" t="s">
        <v>23</v>
      </c>
      <c r="H110" s="21" t="s">
        <v>24</v>
      </c>
    </row>
    <row r="111" spans="1:8" ht="11.25">
      <c r="A111" s="22" t="s">
        <v>25</v>
      </c>
      <c r="B111" s="23">
        <f>SUM(B107:B110)</f>
        <v>525</v>
      </c>
      <c r="C111" s="24">
        <f>SUM(C107:C110)</f>
        <v>14.04</v>
      </c>
      <c r="D111" s="24">
        <f>SUM(D107:D110)</f>
        <v>14.01</v>
      </c>
      <c r="E111" s="24">
        <f>SUM(E107:E110)</f>
        <v>107.72999999999999</v>
      </c>
      <c r="F111" s="24">
        <f>SUM(F107:F110)</f>
        <v>612.6500000000001</v>
      </c>
      <c r="G111" s="23"/>
      <c r="H111" s="13"/>
    </row>
    <row r="112" spans="1:8" ht="11.25">
      <c r="A112" s="111" t="s">
        <v>26</v>
      </c>
      <c r="B112" s="111"/>
      <c r="C112" s="114"/>
      <c r="D112" s="114"/>
      <c r="E112" s="114"/>
      <c r="F112" s="114"/>
      <c r="G112" s="111"/>
      <c r="H112" s="111"/>
    </row>
    <row r="113" spans="1:8" ht="12.75" customHeight="1">
      <c r="A113" s="13" t="s">
        <v>133</v>
      </c>
      <c r="B113" s="64">
        <v>200</v>
      </c>
      <c r="C113" s="6">
        <v>1.38</v>
      </c>
      <c r="D113" s="6">
        <v>5.2</v>
      </c>
      <c r="E113" s="6">
        <v>8.92</v>
      </c>
      <c r="F113" s="6">
        <v>88.2</v>
      </c>
      <c r="G113" s="25" t="s">
        <v>134</v>
      </c>
      <c r="H113" s="65" t="s">
        <v>135</v>
      </c>
    </row>
    <row r="114" spans="1:8" ht="11.25">
      <c r="A114" s="21" t="s">
        <v>136</v>
      </c>
      <c r="B114" s="10">
        <v>90</v>
      </c>
      <c r="C114" s="32">
        <v>14.7</v>
      </c>
      <c r="D114" s="32">
        <f>12.3*0.9</f>
        <v>11.07</v>
      </c>
      <c r="E114" s="32">
        <v>12.95</v>
      </c>
      <c r="F114" s="32">
        <f>242.41*0.9</f>
        <v>218.169</v>
      </c>
      <c r="G114" s="12" t="s">
        <v>137</v>
      </c>
      <c r="H114" s="20" t="s">
        <v>138</v>
      </c>
    </row>
    <row r="115" spans="1:8" ht="12.75" customHeight="1">
      <c r="A115" s="13" t="s">
        <v>66</v>
      </c>
      <c r="B115" s="10">
        <v>150</v>
      </c>
      <c r="C115" s="10">
        <v>5.52</v>
      </c>
      <c r="D115" s="10">
        <v>4.51</v>
      </c>
      <c r="E115" s="10">
        <v>26.45</v>
      </c>
      <c r="F115" s="10">
        <v>168.45</v>
      </c>
      <c r="G115" s="18" t="s">
        <v>67</v>
      </c>
      <c r="H115" s="13" t="s">
        <v>68</v>
      </c>
    </row>
    <row r="116" spans="1:8" ht="11.25">
      <c r="A116" s="13" t="s">
        <v>139</v>
      </c>
      <c r="B116" s="11">
        <v>200</v>
      </c>
      <c r="C116" s="32">
        <v>0.33</v>
      </c>
      <c r="D116" s="32">
        <v>0</v>
      </c>
      <c r="E116" s="32">
        <v>22.78</v>
      </c>
      <c r="F116" s="32">
        <v>94.44</v>
      </c>
      <c r="G116" s="18" t="s">
        <v>140</v>
      </c>
      <c r="H116" s="20" t="s">
        <v>141</v>
      </c>
    </row>
    <row r="117" spans="1:8" ht="11.25">
      <c r="A117" s="33" t="s">
        <v>41</v>
      </c>
      <c r="B117" s="12">
        <v>20</v>
      </c>
      <c r="C117" s="17">
        <v>1.3</v>
      </c>
      <c r="D117" s="17">
        <v>0.2</v>
      </c>
      <c r="E117" s="17">
        <v>8.6</v>
      </c>
      <c r="F117" s="17">
        <v>43</v>
      </c>
      <c r="G117" s="34">
        <v>11</v>
      </c>
      <c r="H117" s="35" t="s">
        <v>42</v>
      </c>
    </row>
    <row r="118" spans="1:8" ht="11.25">
      <c r="A118" s="33" t="s">
        <v>43</v>
      </c>
      <c r="B118" s="36">
        <v>40</v>
      </c>
      <c r="C118" s="12">
        <v>3.2</v>
      </c>
      <c r="D118" s="12">
        <v>0.4</v>
      </c>
      <c r="E118" s="12">
        <v>20.4</v>
      </c>
      <c r="F118" s="12">
        <v>100</v>
      </c>
      <c r="G118" s="10" t="s">
        <v>44</v>
      </c>
      <c r="H118" s="20" t="s">
        <v>45</v>
      </c>
    </row>
    <row r="119" spans="1:8" ht="11.25">
      <c r="A119" s="22" t="s">
        <v>25</v>
      </c>
      <c r="B119" s="23">
        <f>SUM(B113:B118)</f>
        <v>700</v>
      </c>
      <c r="C119" s="24">
        <f>SUM(C113:C118)</f>
        <v>26.429999999999996</v>
      </c>
      <c r="D119" s="24">
        <f>SUM(D113:D118)</f>
        <v>21.38</v>
      </c>
      <c r="E119" s="24">
        <f>SUM(E113:E118)</f>
        <v>100.1</v>
      </c>
      <c r="F119" s="24">
        <f>SUM(F113:F118)</f>
        <v>712.259</v>
      </c>
      <c r="G119" s="23"/>
      <c r="H119" s="13"/>
    </row>
    <row r="120" spans="1:8" ht="11.25">
      <c r="A120" s="22" t="s">
        <v>46</v>
      </c>
      <c r="B120" s="23">
        <f>SUM(B111,B119)</f>
        <v>1225</v>
      </c>
      <c r="C120" s="23">
        <f>SUM(C111,C119)</f>
        <v>40.47</v>
      </c>
      <c r="D120" s="23">
        <f>SUM(D111,D119)</f>
        <v>35.39</v>
      </c>
      <c r="E120" s="23">
        <f>SUM(E111,E119)</f>
        <v>207.82999999999998</v>
      </c>
      <c r="F120" s="23">
        <f>SUM(F111,F119)</f>
        <v>1324.909</v>
      </c>
      <c r="G120" s="23"/>
      <c r="H120" s="13"/>
    </row>
    <row r="121" spans="1:8" ht="11.25">
      <c r="A121" s="111" t="s">
        <v>142</v>
      </c>
      <c r="B121" s="111"/>
      <c r="C121" s="111"/>
      <c r="D121" s="111"/>
      <c r="E121" s="111"/>
      <c r="F121" s="111"/>
      <c r="G121" s="111"/>
      <c r="H121" s="111"/>
    </row>
    <row r="122" spans="1:8" ht="11.25">
      <c r="A122" s="113" t="s">
        <v>1</v>
      </c>
      <c r="B122" s="105"/>
      <c r="C122" s="105"/>
      <c r="D122" s="105"/>
      <c r="E122" s="105"/>
      <c r="F122" s="105"/>
      <c r="G122" s="106"/>
      <c r="H122" s="107"/>
    </row>
    <row r="123" spans="1:8" ht="11.25">
      <c r="A123" s="109" t="s">
        <v>2</v>
      </c>
      <c r="B123" s="104" t="s">
        <v>3</v>
      </c>
      <c r="C123" s="105"/>
      <c r="D123" s="105"/>
      <c r="E123" s="105"/>
      <c r="F123" s="105"/>
      <c r="G123" s="109" t="s">
        <v>4</v>
      </c>
      <c r="H123" s="109" t="s">
        <v>5</v>
      </c>
    </row>
    <row r="124" spans="1:8" ht="14.25" customHeight="1">
      <c r="A124" s="112"/>
      <c r="B124" s="2" t="s">
        <v>6</v>
      </c>
      <c r="C124" s="3" t="s">
        <v>7</v>
      </c>
      <c r="D124" s="3" t="s">
        <v>8</v>
      </c>
      <c r="E124" s="3" t="s">
        <v>9</v>
      </c>
      <c r="F124" s="3" t="s">
        <v>10</v>
      </c>
      <c r="G124" s="112"/>
      <c r="H124" s="112"/>
    </row>
    <row r="125" spans="1:8" ht="11.25">
      <c r="A125" s="103" t="s">
        <v>11</v>
      </c>
      <c r="B125" s="103"/>
      <c r="C125" s="109"/>
      <c r="D125" s="109"/>
      <c r="E125" s="109"/>
      <c r="F125" s="109"/>
      <c r="G125" s="103"/>
      <c r="H125" s="103"/>
    </row>
    <row r="126" spans="1:8" ht="11.25">
      <c r="A126" s="45" t="s">
        <v>143</v>
      </c>
      <c r="B126" s="5">
        <v>155</v>
      </c>
      <c r="C126" s="6">
        <v>4.48</v>
      </c>
      <c r="D126" s="6">
        <v>6.34</v>
      </c>
      <c r="E126" s="6">
        <v>32.18</v>
      </c>
      <c r="F126" s="6">
        <v>204</v>
      </c>
      <c r="G126" s="7" t="s">
        <v>144</v>
      </c>
      <c r="H126" s="33" t="s">
        <v>145</v>
      </c>
    </row>
    <row r="127" spans="1:8" ht="11.25">
      <c r="A127" s="66" t="s">
        <v>146</v>
      </c>
      <c r="B127" s="67">
        <v>20</v>
      </c>
      <c r="C127" s="67">
        <v>4.64</v>
      </c>
      <c r="D127" s="67">
        <v>5.9</v>
      </c>
      <c r="E127" s="67">
        <v>0</v>
      </c>
      <c r="F127" s="67">
        <v>72</v>
      </c>
      <c r="G127" s="68" t="s">
        <v>147</v>
      </c>
      <c r="H127" s="66" t="s">
        <v>17</v>
      </c>
    </row>
    <row r="128" spans="1:8" ht="12.75" customHeight="1">
      <c r="A128" s="14" t="s">
        <v>18</v>
      </c>
      <c r="B128" s="15">
        <v>90</v>
      </c>
      <c r="C128" s="69">
        <v>0.45</v>
      </c>
      <c r="D128" s="69">
        <v>1.08</v>
      </c>
      <c r="E128" s="69">
        <v>12.6</v>
      </c>
      <c r="F128" s="69">
        <v>63</v>
      </c>
      <c r="G128" s="15"/>
      <c r="H128" s="14"/>
    </row>
    <row r="129" spans="1:8" ht="11.25">
      <c r="A129" s="16" t="s">
        <v>19</v>
      </c>
      <c r="B129" s="41">
        <v>40</v>
      </c>
      <c r="C129" s="6">
        <v>3</v>
      </c>
      <c r="D129" s="6">
        <v>1.2</v>
      </c>
      <c r="E129" s="6">
        <v>20.8</v>
      </c>
      <c r="F129" s="6">
        <v>106</v>
      </c>
      <c r="G129" s="18" t="s">
        <v>20</v>
      </c>
      <c r="H129" s="19" t="s">
        <v>21</v>
      </c>
    </row>
    <row r="130" spans="1:8" ht="11.25">
      <c r="A130" s="44" t="s">
        <v>57</v>
      </c>
      <c r="B130" s="12">
        <v>222</v>
      </c>
      <c r="C130" s="11">
        <v>0.13</v>
      </c>
      <c r="D130" s="11">
        <v>0.02</v>
      </c>
      <c r="E130" s="11">
        <v>15.2</v>
      </c>
      <c r="F130" s="11">
        <v>62</v>
      </c>
      <c r="G130" s="11" t="s">
        <v>58</v>
      </c>
      <c r="H130" s="45" t="s">
        <v>59</v>
      </c>
    </row>
    <row r="131" spans="1:8" ht="11.25">
      <c r="A131" s="22" t="s">
        <v>25</v>
      </c>
      <c r="B131" s="23">
        <f>SUM(B126:B130)</f>
        <v>527</v>
      </c>
      <c r="C131" s="23">
        <f>SUM(C126:C130)</f>
        <v>12.700000000000001</v>
      </c>
      <c r="D131" s="23">
        <f>SUM(D126:D130)</f>
        <v>14.54</v>
      </c>
      <c r="E131" s="23">
        <f>SUM(E126:E130)</f>
        <v>80.78</v>
      </c>
      <c r="F131" s="23">
        <f>SUM(F126:F130)</f>
        <v>507</v>
      </c>
      <c r="G131" s="23"/>
      <c r="H131" s="13"/>
    </row>
    <row r="132" spans="1:8" ht="11.25">
      <c r="A132" s="104" t="s">
        <v>26</v>
      </c>
      <c r="B132" s="105"/>
      <c r="C132" s="105"/>
      <c r="D132" s="105"/>
      <c r="E132" s="105"/>
      <c r="F132" s="105"/>
      <c r="G132" s="105"/>
      <c r="H132" s="110"/>
    </row>
    <row r="133" spans="1:8" ht="11.25">
      <c r="A133" s="14" t="s">
        <v>84</v>
      </c>
      <c r="B133" s="55">
        <v>200</v>
      </c>
      <c r="C133" s="6">
        <v>6.41</v>
      </c>
      <c r="D133" s="6">
        <v>5.58</v>
      </c>
      <c r="E133" s="6">
        <v>10.32</v>
      </c>
      <c r="F133" s="6">
        <v>121.22</v>
      </c>
      <c r="G133" s="56" t="s">
        <v>85</v>
      </c>
      <c r="H133" s="31" t="s">
        <v>86</v>
      </c>
    </row>
    <row r="134" spans="1:8" ht="11.25">
      <c r="A134" s="13" t="s">
        <v>120</v>
      </c>
      <c r="B134" s="36">
        <v>100</v>
      </c>
      <c r="C134" s="6">
        <v>6.55</v>
      </c>
      <c r="D134" s="6">
        <v>12</v>
      </c>
      <c r="E134" s="6">
        <v>3.1</v>
      </c>
      <c r="F134" s="6">
        <v>147</v>
      </c>
      <c r="G134" s="18">
        <v>354</v>
      </c>
      <c r="H134" s="20" t="s">
        <v>121</v>
      </c>
    </row>
    <row r="135" spans="1:8" ht="13.5" customHeight="1">
      <c r="A135" s="13" t="s">
        <v>33</v>
      </c>
      <c r="B135" s="27">
        <v>150</v>
      </c>
      <c r="C135" s="28">
        <v>3.44</v>
      </c>
      <c r="D135" s="28">
        <v>13.15</v>
      </c>
      <c r="E135" s="28">
        <v>27.92</v>
      </c>
      <c r="F135" s="28">
        <v>243.75</v>
      </c>
      <c r="G135" s="18" t="s">
        <v>34</v>
      </c>
      <c r="H135" s="20" t="s">
        <v>35</v>
      </c>
    </row>
    <row r="136" spans="1:8" ht="22.5" customHeight="1">
      <c r="A136" s="29" t="s">
        <v>93</v>
      </c>
      <c r="B136" s="5">
        <v>60</v>
      </c>
      <c r="C136" s="6">
        <v>1</v>
      </c>
      <c r="D136" s="6">
        <v>0.6</v>
      </c>
      <c r="E136" s="6">
        <v>4.47</v>
      </c>
      <c r="F136" s="6">
        <v>23.4</v>
      </c>
      <c r="G136" s="30">
        <v>305</v>
      </c>
      <c r="H136" s="20" t="s">
        <v>94</v>
      </c>
    </row>
    <row r="137" spans="1:8" ht="11.25">
      <c r="A137" s="13" t="s">
        <v>95</v>
      </c>
      <c r="B137" s="18">
        <v>200</v>
      </c>
      <c r="C137" s="32">
        <v>0.76</v>
      </c>
      <c r="D137" s="32">
        <v>0.04</v>
      </c>
      <c r="E137" s="32">
        <v>20.22</v>
      </c>
      <c r="F137" s="32">
        <v>85.51</v>
      </c>
      <c r="G137" s="12" t="s">
        <v>96</v>
      </c>
      <c r="H137" s="20" t="s">
        <v>97</v>
      </c>
    </row>
    <row r="138" spans="1:8" ht="11.25">
      <c r="A138" s="33" t="s">
        <v>41</v>
      </c>
      <c r="B138" s="12">
        <v>20</v>
      </c>
      <c r="C138" s="17">
        <v>1.3</v>
      </c>
      <c r="D138" s="17">
        <v>0.2</v>
      </c>
      <c r="E138" s="17">
        <v>8.6</v>
      </c>
      <c r="F138" s="17">
        <v>43</v>
      </c>
      <c r="G138" s="34">
        <v>11</v>
      </c>
      <c r="H138" s="35" t="s">
        <v>42</v>
      </c>
    </row>
    <row r="139" spans="1:8" ht="11.25">
      <c r="A139" s="33" t="s">
        <v>43</v>
      </c>
      <c r="B139" s="36">
        <v>40</v>
      </c>
      <c r="C139" s="12">
        <v>3.2</v>
      </c>
      <c r="D139" s="12">
        <v>0.4</v>
      </c>
      <c r="E139" s="12">
        <v>20.4</v>
      </c>
      <c r="F139" s="12">
        <v>100</v>
      </c>
      <c r="G139" s="10" t="s">
        <v>44</v>
      </c>
      <c r="H139" s="20" t="s">
        <v>45</v>
      </c>
    </row>
    <row r="140" spans="1:8" ht="11.25">
      <c r="A140" s="22" t="s">
        <v>25</v>
      </c>
      <c r="B140" s="23">
        <f>SUM(B133:B139)</f>
        <v>770</v>
      </c>
      <c r="C140" s="24">
        <f>SUM(C133:C139)</f>
        <v>22.660000000000004</v>
      </c>
      <c r="D140" s="24">
        <f>SUM(D133:D139)</f>
        <v>31.969999999999995</v>
      </c>
      <c r="E140" s="24">
        <f>SUM(E133:E139)</f>
        <v>95.03</v>
      </c>
      <c r="F140" s="24">
        <f>SUM(F133:F139)</f>
        <v>763.88</v>
      </c>
      <c r="G140" s="23"/>
      <c r="H140" s="13"/>
    </row>
    <row r="141" spans="1:8" ht="11.25">
      <c r="A141" s="22" t="s">
        <v>46</v>
      </c>
      <c r="B141" s="23">
        <f>SUM(B131,B140)</f>
        <v>1297</v>
      </c>
      <c r="C141" s="23">
        <f>SUM(C131,C140)</f>
        <v>35.36000000000001</v>
      </c>
      <c r="D141" s="23">
        <f>SUM(D131,D140)</f>
        <v>46.50999999999999</v>
      </c>
      <c r="E141" s="23">
        <f>SUM(E131,E140)</f>
        <v>175.81</v>
      </c>
      <c r="F141" s="23">
        <f>SUM(F131,F140)</f>
        <v>1270.88</v>
      </c>
      <c r="G141" s="23"/>
      <c r="H141" s="13"/>
    </row>
    <row r="142" spans="1:8" ht="11.25">
      <c r="A142" s="111" t="s">
        <v>47</v>
      </c>
      <c r="B142" s="111"/>
      <c r="C142" s="111"/>
      <c r="D142" s="111"/>
      <c r="E142" s="111"/>
      <c r="F142" s="111"/>
      <c r="G142" s="111"/>
      <c r="H142" s="111"/>
    </row>
    <row r="143" spans="1:8" ht="11.25">
      <c r="A143" s="109" t="s">
        <v>2</v>
      </c>
      <c r="B143" s="104" t="s">
        <v>3</v>
      </c>
      <c r="C143" s="105"/>
      <c r="D143" s="105"/>
      <c r="E143" s="105"/>
      <c r="F143" s="105"/>
      <c r="G143" s="109" t="s">
        <v>4</v>
      </c>
      <c r="H143" s="109" t="s">
        <v>5</v>
      </c>
    </row>
    <row r="144" spans="1:8" ht="13.5" customHeight="1">
      <c r="A144" s="112"/>
      <c r="B144" s="2" t="s">
        <v>6</v>
      </c>
      <c r="C144" s="3" t="s">
        <v>7</v>
      </c>
      <c r="D144" s="3" t="s">
        <v>8</v>
      </c>
      <c r="E144" s="3" t="s">
        <v>9</v>
      </c>
      <c r="F144" s="3" t="s">
        <v>10</v>
      </c>
      <c r="G144" s="112"/>
      <c r="H144" s="112"/>
    </row>
    <row r="145" spans="1:8" ht="11.25">
      <c r="A145" s="103" t="s">
        <v>11</v>
      </c>
      <c r="B145" s="103"/>
      <c r="C145" s="109"/>
      <c r="D145" s="109"/>
      <c r="E145" s="109"/>
      <c r="F145" s="109"/>
      <c r="G145" s="103"/>
      <c r="H145" s="103"/>
    </row>
    <row r="146" spans="1:8" ht="11.25">
      <c r="A146" s="4" t="s">
        <v>30</v>
      </c>
      <c r="B146" s="5">
        <v>70</v>
      </c>
      <c r="C146" s="6">
        <v>15.5</v>
      </c>
      <c r="D146" s="6">
        <v>13</v>
      </c>
      <c r="E146" s="6">
        <v>0</v>
      </c>
      <c r="F146" s="6">
        <v>179.2</v>
      </c>
      <c r="G146" s="18" t="s">
        <v>148</v>
      </c>
      <c r="H146" s="26" t="s">
        <v>32</v>
      </c>
    </row>
    <row r="147" spans="1:8" ht="11.25">
      <c r="A147" s="13" t="s">
        <v>66</v>
      </c>
      <c r="B147" s="46">
        <v>150</v>
      </c>
      <c r="C147" s="47">
        <v>5.52</v>
      </c>
      <c r="D147" s="47">
        <v>4.51</v>
      </c>
      <c r="E147" s="47">
        <v>26.45</v>
      </c>
      <c r="F147" s="47">
        <v>168.45</v>
      </c>
      <c r="G147" s="18" t="s">
        <v>67</v>
      </c>
      <c r="H147" s="13" t="s">
        <v>68</v>
      </c>
    </row>
    <row r="148" spans="1:8" ht="21" customHeight="1">
      <c r="A148" s="29" t="s">
        <v>81</v>
      </c>
      <c r="B148" s="5">
        <v>20</v>
      </c>
      <c r="C148" s="17">
        <v>0.14</v>
      </c>
      <c r="D148" s="17">
        <v>0.02</v>
      </c>
      <c r="E148" s="17">
        <v>0.38</v>
      </c>
      <c r="F148" s="17">
        <v>2.4</v>
      </c>
      <c r="G148" s="30" t="s">
        <v>82</v>
      </c>
      <c r="H148" s="31" t="s">
        <v>83</v>
      </c>
    </row>
    <row r="149" spans="1:8" ht="11.25">
      <c r="A149" s="33" t="s">
        <v>43</v>
      </c>
      <c r="B149" s="36">
        <v>40</v>
      </c>
      <c r="C149" s="32">
        <v>3.2</v>
      </c>
      <c r="D149" s="32">
        <v>0.4</v>
      </c>
      <c r="E149" s="32">
        <v>20.4</v>
      </c>
      <c r="F149" s="32">
        <v>100</v>
      </c>
      <c r="G149" s="10" t="s">
        <v>44</v>
      </c>
      <c r="H149" s="20" t="s">
        <v>45</v>
      </c>
    </row>
    <row r="150" spans="1:8" ht="11.25">
      <c r="A150" s="44" t="s">
        <v>57</v>
      </c>
      <c r="B150" s="12">
        <v>222</v>
      </c>
      <c r="C150" s="10">
        <v>0.13</v>
      </c>
      <c r="D150" s="10">
        <v>0.02</v>
      </c>
      <c r="E150" s="10">
        <v>15.2</v>
      </c>
      <c r="F150" s="10">
        <v>62</v>
      </c>
      <c r="G150" s="11" t="s">
        <v>58</v>
      </c>
      <c r="H150" s="45" t="s">
        <v>59</v>
      </c>
    </row>
    <row r="151" spans="1:8" ht="11.25">
      <c r="A151" s="22" t="s">
        <v>25</v>
      </c>
      <c r="B151" s="23">
        <f>SUM(B146:B150)</f>
        <v>502</v>
      </c>
      <c r="C151" s="24">
        <f>SUM(C146:C150)</f>
        <v>24.49</v>
      </c>
      <c r="D151" s="24">
        <f>SUM(D146:D150)</f>
        <v>17.949999999999996</v>
      </c>
      <c r="E151" s="24">
        <f>SUM(E146:E150)</f>
        <v>62.42999999999999</v>
      </c>
      <c r="F151" s="24">
        <f>SUM(F146:F150)</f>
        <v>512.05</v>
      </c>
      <c r="G151" s="23"/>
      <c r="H151" s="13"/>
    </row>
    <row r="152" spans="1:8" ht="11.25">
      <c r="A152" s="104" t="s">
        <v>26</v>
      </c>
      <c r="B152" s="105"/>
      <c r="C152" s="105"/>
      <c r="D152" s="105"/>
      <c r="E152" s="105"/>
      <c r="F152" s="105"/>
      <c r="G152" s="105"/>
      <c r="H152" s="110"/>
    </row>
    <row r="153" spans="1:8" ht="12" customHeight="1">
      <c r="A153" s="13" t="s">
        <v>60</v>
      </c>
      <c r="B153" s="36">
        <v>200</v>
      </c>
      <c r="C153" s="6">
        <v>1.53</v>
      </c>
      <c r="D153" s="6">
        <v>5.1</v>
      </c>
      <c r="E153" s="6">
        <v>8</v>
      </c>
      <c r="F153" s="6">
        <v>83.9</v>
      </c>
      <c r="G153" s="7" t="s">
        <v>61</v>
      </c>
      <c r="H153" s="20" t="s">
        <v>62</v>
      </c>
    </row>
    <row r="154" spans="1:8" ht="11.25">
      <c r="A154" s="14" t="s">
        <v>149</v>
      </c>
      <c r="B154" s="41">
        <v>90</v>
      </c>
      <c r="C154" s="17">
        <v>12.23</v>
      </c>
      <c r="D154" s="17">
        <v>7.73</v>
      </c>
      <c r="E154" s="17">
        <v>12.14</v>
      </c>
      <c r="F154" s="17">
        <v>169.44</v>
      </c>
      <c r="G154" s="70" t="s">
        <v>150</v>
      </c>
      <c r="H154" s="66" t="s">
        <v>151</v>
      </c>
    </row>
    <row r="155" spans="1:8" ht="11.25">
      <c r="A155" s="33" t="s">
        <v>75</v>
      </c>
      <c r="B155" s="5">
        <v>150</v>
      </c>
      <c r="C155" s="12">
        <v>2.86</v>
      </c>
      <c r="D155" s="12">
        <v>4.32</v>
      </c>
      <c r="E155" s="12">
        <v>23.02</v>
      </c>
      <c r="F155" s="12">
        <v>142.4</v>
      </c>
      <c r="G155" s="12" t="s">
        <v>76</v>
      </c>
      <c r="H155" s="20" t="s">
        <v>77</v>
      </c>
    </row>
    <row r="156" spans="1:8" ht="11.25">
      <c r="A156" s="13" t="s">
        <v>110</v>
      </c>
      <c r="B156" s="10">
        <v>200</v>
      </c>
      <c r="C156" s="11">
        <v>0</v>
      </c>
      <c r="D156" s="11">
        <v>0</v>
      </c>
      <c r="E156" s="11">
        <v>19.97</v>
      </c>
      <c r="F156" s="11">
        <v>76</v>
      </c>
      <c r="G156" s="10" t="s">
        <v>111</v>
      </c>
      <c r="H156" s="20" t="s">
        <v>112</v>
      </c>
    </row>
    <row r="157" spans="1:8" ht="12.75" customHeight="1">
      <c r="A157" s="14" t="s">
        <v>18</v>
      </c>
      <c r="B157" s="15">
        <v>90</v>
      </c>
      <c r="C157" s="15">
        <v>0.45</v>
      </c>
      <c r="D157" s="15">
        <v>1.08</v>
      </c>
      <c r="E157" s="15">
        <v>12.6</v>
      </c>
      <c r="F157" s="15">
        <v>63</v>
      </c>
      <c r="G157" s="15"/>
      <c r="H157" s="14"/>
    </row>
    <row r="158" spans="1:8" s="54" customFormat="1" ht="11.25">
      <c r="A158" s="49" t="s">
        <v>41</v>
      </c>
      <c r="B158" s="50">
        <v>40</v>
      </c>
      <c r="C158" s="51">
        <v>2.6</v>
      </c>
      <c r="D158" s="51">
        <v>0.4</v>
      </c>
      <c r="E158" s="51">
        <v>17.2</v>
      </c>
      <c r="F158" s="51">
        <v>85</v>
      </c>
      <c r="G158" s="52" t="s">
        <v>44</v>
      </c>
      <c r="H158" s="53" t="s">
        <v>42</v>
      </c>
    </row>
    <row r="159" spans="1:8" ht="11.25">
      <c r="A159" s="33" t="s">
        <v>43</v>
      </c>
      <c r="B159" s="36">
        <v>40</v>
      </c>
      <c r="C159" s="12">
        <v>3.2</v>
      </c>
      <c r="D159" s="12">
        <v>0.4</v>
      </c>
      <c r="E159" s="12">
        <v>20.4</v>
      </c>
      <c r="F159" s="12">
        <v>100</v>
      </c>
      <c r="G159" s="10" t="s">
        <v>44</v>
      </c>
      <c r="H159" s="20" t="s">
        <v>45</v>
      </c>
    </row>
    <row r="160" spans="1:8" ht="11.25">
      <c r="A160" s="22" t="s">
        <v>25</v>
      </c>
      <c r="B160" s="23">
        <f>SUM(B153:B159)</f>
        <v>810</v>
      </c>
      <c r="C160" s="24">
        <f>SUM(C153:C159)</f>
        <v>22.87</v>
      </c>
      <c r="D160" s="24">
        <f>SUM(D153:D159)</f>
        <v>19.029999999999994</v>
      </c>
      <c r="E160" s="24">
        <f>SUM(E153:E159)</f>
        <v>113.32999999999998</v>
      </c>
      <c r="F160" s="24">
        <f>SUM(F153:F159)</f>
        <v>719.74</v>
      </c>
      <c r="G160" s="23"/>
      <c r="H160" s="13"/>
    </row>
    <row r="161" spans="1:8" ht="11.25">
      <c r="A161" s="22" t="s">
        <v>46</v>
      </c>
      <c r="B161" s="23">
        <f>SUM(B151,B160)</f>
        <v>1312</v>
      </c>
      <c r="C161" s="23">
        <f>SUM(C151,C160)</f>
        <v>47.36</v>
      </c>
      <c r="D161" s="23">
        <f>SUM(D151,D160)</f>
        <v>36.97999999999999</v>
      </c>
      <c r="E161" s="23">
        <f>SUM(E151,E160)</f>
        <v>175.76</v>
      </c>
      <c r="F161" s="23">
        <f>SUM(F151,F160)</f>
        <v>1231.79</v>
      </c>
      <c r="G161" s="23"/>
      <c r="H161" s="13"/>
    </row>
    <row r="162" spans="1:8" ht="11.25">
      <c r="A162" s="113" t="s">
        <v>71</v>
      </c>
      <c r="B162" s="105"/>
      <c r="C162" s="105"/>
      <c r="D162" s="105"/>
      <c r="E162" s="105"/>
      <c r="F162" s="105"/>
      <c r="G162" s="106"/>
      <c r="H162" s="107"/>
    </row>
    <row r="163" spans="1:8" ht="11.25">
      <c r="A163" s="109" t="s">
        <v>2</v>
      </c>
      <c r="B163" s="104" t="s">
        <v>3</v>
      </c>
      <c r="C163" s="105"/>
      <c r="D163" s="105"/>
      <c r="E163" s="105"/>
      <c r="F163" s="105"/>
      <c r="G163" s="109" t="s">
        <v>4</v>
      </c>
      <c r="H163" s="109" t="s">
        <v>5</v>
      </c>
    </row>
    <row r="164" spans="1:8" ht="15" customHeight="1">
      <c r="A164" s="112"/>
      <c r="B164" s="2" t="s">
        <v>6</v>
      </c>
      <c r="C164" s="3" t="s">
        <v>7</v>
      </c>
      <c r="D164" s="3" t="s">
        <v>8</v>
      </c>
      <c r="E164" s="3" t="s">
        <v>9</v>
      </c>
      <c r="F164" s="3" t="s">
        <v>10</v>
      </c>
      <c r="G164" s="112"/>
      <c r="H164" s="112"/>
    </row>
    <row r="165" spans="1:8" ht="11.25">
      <c r="A165" s="103" t="s">
        <v>11</v>
      </c>
      <c r="B165" s="103"/>
      <c r="C165" s="103"/>
      <c r="D165" s="103"/>
      <c r="E165" s="103"/>
      <c r="F165" s="103"/>
      <c r="G165" s="103"/>
      <c r="H165" s="103"/>
    </row>
    <row r="166" spans="1:8" ht="11.25">
      <c r="A166" s="13" t="s">
        <v>120</v>
      </c>
      <c r="B166" s="36">
        <v>100</v>
      </c>
      <c r="C166" s="62">
        <v>6.55</v>
      </c>
      <c r="D166" s="62">
        <v>12</v>
      </c>
      <c r="E166" s="62">
        <v>3.1</v>
      </c>
      <c r="F166" s="62">
        <v>147</v>
      </c>
      <c r="G166" s="18">
        <v>354</v>
      </c>
      <c r="H166" s="20" t="s">
        <v>121</v>
      </c>
    </row>
    <row r="167" spans="1:8" ht="11.25">
      <c r="A167" s="79" t="s">
        <v>176</v>
      </c>
      <c r="B167" s="80">
        <v>125</v>
      </c>
      <c r="C167" s="77">
        <v>5.5</v>
      </c>
      <c r="D167" s="77">
        <v>4.8</v>
      </c>
      <c r="E167" s="77">
        <v>31.6</v>
      </c>
      <c r="F167" s="77">
        <v>191.3</v>
      </c>
      <c r="G167" s="48" t="s">
        <v>178</v>
      </c>
      <c r="H167" s="78" t="s">
        <v>177</v>
      </c>
    </row>
    <row r="168" spans="1:8" ht="22.5">
      <c r="A168" s="29" t="s">
        <v>117</v>
      </c>
      <c r="B168" s="12">
        <v>20</v>
      </c>
      <c r="C168" s="32">
        <v>0.22</v>
      </c>
      <c r="D168" s="32">
        <v>0.04</v>
      </c>
      <c r="E168" s="32">
        <v>0.76</v>
      </c>
      <c r="F168" s="32">
        <v>4.4</v>
      </c>
      <c r="G168" s="32" t="s">
        <v>118</v>
      </c>
      <c r="H168" s="20" t="s">
        <v>119</v>
      </c>
    </row>
    <row r="169" spans="1:8" ht="11.25">
      <c r="A169" s="33" t="s">
        <v>43</v>
      </c>
      <c r="B169" s="36">
        <v>40</v>
      </c>
      <c r="C169" s="12">
        <v>3.2</v>
      </c>
      <c r="D169" s="12">
        <v>0.4</v>
      </c>
      <c r="E169" s="12">
        <v>20.4</v>
      </c>
      <c r="F169" s="12">
        <v>100</v>
      </c>
      <c r="G169" s="10" t="s">
        <v>44</v>
      </c>
      <c r="H169" s="20" t="s">
        <v>45</v>
      </c>
    </row>
    <row r="170" spans="1:8" ht="11.25">
      <c r="A170" s="20" t="s">
        <v>22</v>
      </c>
      <c r="B170" s="11">
        <v>215</v>
      </c>
      <c r="C170" s="11">
        <v>0.07</v>
      </c>
      <c r="D170" s="11">
        <v>0.02</v>
      </c>
      <c r="E170" s="11">
        <v>15</v>
      </c>
      <c r="F170" s="11">
        <v>60</v>
      </c>
      <c r="G170" s="11" t="s">
        <v>23</v>
      </c>
      <c r="H170" s="21" t="s">
        <v>24</v>
      </c>
    </row>
    <row r="171" spans="1:8" ht="11.25">
      <c r="A171" s="22" t="s">
        <v>25</v>
      </c>
      <c r="B171" s="23">
        <f>SUM(B166:B170)</f>
        <v>500</v>
      </c>
      <c r="C171" s="24">
        <f>SUM(C166:C170)</f>
        <v>15.540000000000003</v>
      </c>
      <c r="D171" s="24">
        <f>SUM(D166:D170)</f>
        <v>17.259999999999998</v>
      </c>
      <c r="E171" s="24">
        <f>SUM(E166:E170)</f>
        <v>70.86</v>
      </c>
      <c r="F171" s="24">
        <f>SUM(F166:F170)</f>
        <v>502.7</v>
      </c>
      <c r="G171" s="23"/>
      <c r="H171" s="13"/>
    </row>
    <row r="172" spans="1:8" ht="11.25">
      <c r="A172" s="104" t="s">
        <v>26</v>
      </c>
      <c r="B172" s="105"/>
      <c r="C172" s="105"/>
      <c r="D172" s="105"/>
      <c r="E172" s="105"/>
      <c r="F172" s="105"/>
      <c r="G172" s="105"/>
      <c r="H172" s="110"/>
    </row>
    <row r="173" spans="1:8" ht="13.5" customHeight="1">
      <c r="A173" s="13" t="s">
        <v>27</v>
      </c>
      <c r="B173" s="10">
        <v>200</v>
      </c>
      <c r="C173" s="12">
        <f>2.03/250*200</f>
        <v>1.6239999999999997</v>
      </c>
      <c r="D173" s="12">
        <f>2.74/250*200</f>
        <v>2.192</v>
      </c>
      <c r="E173" s="12">
        <f>16.27/250*200</f>
        <v>13.016</v>
      </c>
      <c r="F173" s="12">
        <f>96.41/250*200</f>
        <v>77.128</v>
      </c>
      <c r="G173" s="25" t="s">
        <v>28</v>
      </c>
      <c r="H173" s="20" t="s">
        <v>29</v>
      </c>
    </row>
    <row r="174" spans="1:8" ht="11.25">
      <c r="A174" s="21" t="s">
        <v>153</v>
      </c>
      <c r="B174" s="36">
        <v>230</v>
      </c>
      <c r="C174" s="28">
        <v>18.13</v>
      </c>
      <c r="D174" s="28">
        <v>14.03</v>
      </c>
      <c r="E174" s="28">
        <v>47.61</v>
      </c>
      <c r="F174" s="28">
        <v>393.83</v>
      </c>
      <c r="G174" s="10" t="s">
        <v>154</v>
      </c>
      <c r="H174" s="19" t="s">
        <v>155</v>
      </c>
    </row>
    <row r="175" spans="1:8" ht="22.5" customHeight="1">
      <c r="A175" s="29" t="s">
        <v>156</v>
      </c>
      <c r="B175" s="5">
        <v>60</v>
      </c>
      <c r="C175" s="6">
        <v>1.32</v>
      </c>
      <c r="D175" s="6">
        <v>0.06</v>
      </c>
      <c r="E175" s="6">
        <v>3.78</v>
      </c>
      <c r="F175" s="6">
        <v>21</v>
      </c>
      <c r="G175" s="30">
        <v>302</v>
      </c>
      <c r="H175" s="20" t="s">
        <v>37</v>
      </c>
    </row>
    <row r="176" spans="1:8" ht="11.25">
      <c r="A176" s="13" t="s">
        <v>38</v>
      </c>
      <c r="B176" s="11">
        <v>200</v>
      </c>
      <c r="C176" s="32">
        <v>0.15</v>
      </c>
      <c r="D176" s="32">
        <v>0.06</v>
      </c>
      <c r="E176" s="32">
        <v>20.65</v>
      </c>
      <c r="F176" s="32">
        <v>82.9</v>
      </c>
      <c r="G176" s="12" t="s">
        <v>39</v>
      </c>
      <c r="H176" s="20" t="s">
        <v>40</v>
      </c>
    </row>
    <row r="177" spans="1:8" ht="11.25">
      <c r="A177" s="33" t="s">
        <v>41</v>
      </c>
      <c r="B177" s="12">
        <v>20</v>
      </c>
      <c r="C177" s="17">
        <v>1.3</v>
      </c>
      <c r="D177" s="17">
        <v>0.2</v>
      </c>
      <c r="E177" s="17">
        <v>8.6</v>
      </c>
      <c r="F177" s="17">
        <v>43</v>
      </c>
      <c r="G177" s="34">
        <v>11</v>
      </c>
      <c r="H177" s="35" t="s">
        <v>42</v>
      </c>
    </row>
    <row r="178" spans="1:8" ht="11.25">
      <c r="A178" s="33" t="s">
        <v>43</v>
      </c>
      <c r="B178" s="36">
        <v>40</v>
      </c>
      <c r="C178" s="12">
        <v>3.2</v>
      </c>
      <c r="D178" s="12">
        <v>0.4</v>
      </c>
      <c r="E178" s="12">
        <v>20.4</v>
      </c>
      <c r="F178" s="12">
        <v>100</v>
      </c>
      <c r="G178" s="10" t="s">
        <v>44</v>
      </c>
      <c r="H178" s="20" t="s">
        <v>45</v>
      </c>
    </row>
    <row r="179" spans="1:8" ht="11.25">
      <c r="A179" s="22" t="s">
        <v>25</v>
      </c>
      <c r="B179" s="23">
        <f>SUM(B173:B178)</f>
        <v>750</v>
      </c>
      <c r="C179" s="24">
        <f>SUM(C173:C178)</f>
        <v>25.723999999999997</v>
      </c>
      <c r="D179" s="24">
        <f>SUM(D173:D178)</f>
        <v>16.941999999999997</v>
      </c>
      <c r="E179" s="24">
        <f>SUM(E173:E178)</f>
        <v>114.05599999999998</v>
      </c>
      <c r="F179" s="24">
        <f>SUM(F173:F178)</f>
        <v>717.858</v>
      </c>
      <c r="G179" s="23"/>
      <c r="H179" s="13"/>
    </row>
    <row r="180" spans="1:8" ht="11.25">
      <c r="A180" s="22" t="s">
        <v>46</v>
      </c>
      <c r="B180" s="23">
        <f>SUM(B171,B179)</f>
        <v>1250</v>
      </c>
      <c r="C180" s="23">
        <f>SUM(C171,C179)</f>
        <v>41.263999999999996</v>
      </c>
      <c r="D180" s="23">
        <f>SUM(D171,D179)</f>
        <v>34.202</v>
      </c>
      <c r="E180" s="23">
        <f>SUM(E171,E179)</f>
        <v>184.916</v>
      </c>
      <c r="F180" s="23">
        <f>SUM(F171,F179)</f>
        <v>1220.558</v>
      </c>
      <c r="G180" s="23"/>
      <c r="H180" s="13"/>
    </row>
    <row r="181" spans="1:8" ht="11.25">
      <c r="A181" s="113" t="s">
        <v>98</v>
      </c>
      <c r="B181" s="105"/>
      <c r="C181" s="105"/>
      <c r="D181" s="105"/>
      <c r="E181" s="105"/>
      <c r="F181" s="105"/>
      <c r="G181" s="106"/>
      <c r="H181" s="107"/>
    </row>
    <row r="182" spans="1:8" ht="11.25">
      <c r="A182" s="109" t="s">
        <v>2</v>
      </c>
      <c r="B182" s="104" t="s">
        <v>3</v>
      </c>
      <c r="C182" s="105"/>
      <c r="D182" s="105"/>
      <c r="E182" s="105"/>
      <c r="F182" s="105"/>
      <c r="G182" s="109" t="s">
        <v>4</v>
      </c>
      <c r="H182" s="109" t="s">
        <v>5</v>
      </c>
    </row>
    <row r="183" spans="1:8" ht="10.5" customHeight="1">
      <c r="A183" s="112"/>
      <c r="B183" s="2" t="s">
        <v>6</v>
      </c>
      <c r="C183" s="3" t="s">
        <v>7</v>
      </c>
      <c r="D183" s="3" t="s">
        <v>8</v>
      </c>
      <c r="E183" s="3" t="s">
        <v>9</v>
      </c>
      <c r="F183" s="3" t="s">
        <v>10</v>
      </c>
      <c r="G183" s="112"/>
      <c r="H183" s="112"/>
    </row>
    <row r="184" spans="1:8" ht="11.25">
      <c r="A184" s="103" t="s">
        <v>11</v>
      </c>
      <c r="B184" s="103"/>
      <c r="C184" s="103"/>
      <c r="D184" s="103"/>
      <c r="E184" s="103"/>
      <c r="F184" s="103"/>
      <c r="G184" s="103"/>
      <c r="H184" s="103"/>
    </row>
    <row r="185" spans="1:8" ht="11.25">
      <c r="A185" s="21" t="s">
        <v>136</v>
      </c>
      <c r="B185" s="10">
        <v>90</v>
      </c>
      <c r="C185" s="12">
        <v>14.7</v>
      </c>
      <c r="D185" s="12">
        <f>12.3*0.9</f>
        <v>11.07</v>
      </c>
      <c r="E185" s="12">
        <v>12.95</v>
      </c>
      <c r="F185" s="12">
        <f>242.41*0.9</f>
        <v>218.169</v>
      </c>
      <c r="G185" s="12" t="s">
        <v>137</v>
      </c>
      <c r="H185" s="20" t="s">
        <v>138</v>
      </c>
    </row>
    <row r="186" spans="1:8" ht="11.25">
      <c r="A186" s="20" t="s">
        <v>122</v>
      </c>
      <c r="B186" s="10">
        <v>150</v>
      </c>
      <c r="C186" s="10">
        <v>3.06</v>
      </c>
      <c r="D186" s="10">
        <v>4.8</v>
      </c>
      <c r="E186" s="10">
        <v>20.44</v>
      </c>
      <c r="F186" s="10">
        <v>137.25</v>
      </c>
      <c r="G186" s="10" t="s">
        <v>123</v>
      </c>
      <c r="H186" s="20" t="s">
        <v>124</v>
      </c>
    </row>
    <row r="187" spans="1:8" ht="22.5">
      <c r="A187" s="29" t="s">
        <v>81</v>
      </c>
      <c r="B187" s="5">
        <v>20</v>
      </c>
      <c r="C187" s="17">
        <v>0.14</v>
      </c>
      <c r="D187" s="17">
        <v>0.02</v>
      </c>
      <c r="E187" s="17">
        <v>0.38</v>
      </c>
      <c r="F187" s="17">
        <v>2.4</v>
      </c>
      <c r="G187" s="30" t="s">
        <v>82</v>
      </c>
      <c r="H187" s="31" t="s">
        <v>83</v>
      </c>
    </row>
    <row r="188" spans="1:8" ht="11.25">
      <c r="A188" s="33" t="s">
        <v>43</v>
      </c>
      <c r="B188" s="36">
        <v>40</v>
      </c>
      <c r="C188" s="12">
        <v>3.2</v>
      </c>
      <c r="D188" s="12">
        <v>0.4</v>
      </c>
      <c r="E188" s="12">
        <v>20.4</v>
      </c>
      <c r="F188" s="12">
        <v>100</v>
      </c>
      <c r="G188" s="10" t="s">
        <v>44</v>
      </c>
      <c r="H188" s="20" t="s">
        <v>45</v>
      </c>
    </row>
    <row r="189" spans="1:8" ht="11.25">
      <c r="A189" s="44" t="s">
        <v>57</v>
      </c>
      <c r="B189" s="12">
        <v>222</v>
      </c>
      <c r="C189" s="10">
        <v>0.13</v>
      </c>
      <c r="D189" s="10">
        <v>0.02</v>
      </c>
      <c r="E189" s="10">
        <v>15.2</v>
      </c>
      <c r="F189" s="10">
        <v>62</v>
      </c>
      <c r="G189" s="11" t="s">
        <v>58</v>
      </c>
      <c r="H189" s="45" t="s">
        <v>59</v>
      </c>
    </row>
    <row r="190" spans="1:8" ht="11.25">
      <c r="A190" s="22" t="s">
        <v>25</v>
      </c>
      <c r="B190" s="23">
        <f>SUM(B185:B189)</f>
        <v>522</v>
      </c>
      <c r="C190" s="24">
        <f>SUM(C185:C189)</f>
        <v>21.229999999999997</v>
      </c>
      <c r="D190" s="24">
        <f>SUM(D185:D189)</f>
        <v>16.31</v>
      </c>
      <c r="E190" s="24">
        <f>SUM(E185:E189)</f>
        <v>69.37</v>
      </c>
      <c r="F190" s="24">
        <f>SUM(F185:F189)</f>
        <v>519.819</v>
      </c>
      <c r="G190" s="23"/>
      <c r="H190" s="13"/>
    </row>
    <row r="191" spans="1:8" ht="11.25">
      <c r="A191" s="104" t="s">
        <v>26</v>
      </c>
      <c r="B191" s="105"/>
      <c r="C191" s="105"/>
      <c r="D191" s="105"/>
      <c r="E191" s="105"/>
      <c r="F191" s="105"/>
      <c r="G191" s="105"/>
      <c r="H191" s="110"/>
    </row>
    <row r="192" spans="1:8" ht="12" customHeight="1">
      <c r="A192" s="14" t="s">
        <v>105</v>
      </c>
      <c r="B192" s="60">
        <v>200</v>
      </c>
      <c r="C192" s="62">
        <v>3.6</v>
      </c>
      <c r="D192" s="62">
        <v>3.23</v>
      </c>
      <c r="E192" s="62">
        <v>13.31</v>
      </c>
      <c r="F192" s="62">
        <v>98.97</v>
      </c>
      <c r="G192" s="56" t="s">
        <v>106</v>
      </c>
      <c r="H192" s="31" t="s">
        <v>107</v>
      </c>
    </row>
    <row r="193" spans="1:8" ht="11.25">
      <c r="A193" s="29" t="s">
        <v>157</v>
      </c>
      <c r="B193" s="5">
        <v>100</v>
      </c>
      <c r="C193" s="6">
        <v>14.1</v>
      </c>
      <c r="D193" s="6">
        <v>15.3</v>
      </c>
      <c r="E193" s="6">
        <v>3.2</v>
      </c>
      <c r="F193" s="6">
        <v>205.9</v>
      </c>
      <c r="G193" s="7" t="s">
        <v>158</v>
      </c>
      <c r="H193" s="20" t="s">
        <v>159</v>
      </c>
    </row>
    <row r="194" spans="1:8" ht="11.25">
      <c r="A194" s="14" t="s">
        <v>160</v>
      </c>
      <c r="B194" s="15">
        <v>150</v>
      </c>
      <c r="C194" s="67">
        <v>5.52</v>
      </c>
      <c r="D194" s="67">
        <v>4.51</v>
      </c>
      <c r="E194" s="67">
        <v>26.45</v>
      </c>
      <c r="F194" s="67">
        <v>168.45</v>
      </c>
      <c r="G194" s="39" t="s">
        <v>67</v>
      </c>
      <c r="H194" s="14" t="s">
        <v>68</v>
      </c>
    </row>
    <row r="195" spans="1:8" ht="12.75" customHeight="1">
      <c r="A195" s="14" t="s">
        <v>161</v>
      </c>
      <c r="B195" s="71">
        <v>200</v>
      </c>
      <c r="C195" s="17">
        <v>0.1</v>
      </c>
      <c r="D195" s="17">
        <v>0.1</v>
      </c>
      <c r="E195" s="17">
        <v>15.9</v>
      </c>
      <c r="F195" s="17">
        <v>65</v>
      </c>
      <c r="G195" s="72" t="s">
        <v>162</v>
      </c>
      <c r="H195" s="26" t="s">
        <v>70</v>
      </c>
    </row>
    <row r="196" spans="1:8" ht="11.25">
      <c r="A196" s="13" t="s">
        <v>54</v>
      </c>
      <c r="B196" s="36">
        <v>100</v>
      </c>
      <c r="C196" s="12">
        <v>0.4</v>
      </c>
      <c r="D196" s="12">
        <v>0.4</v>
      </c>
      <c r="E196" s="12">
        <f>19.6/2</f>
        <v>9.8</v>
      </c>
      <c r="F196" s="12">
        <f>94/2</f>
        <v>47</v>
      </c>
      <c r="G196" s="18" t="s">
        <v>55</v>
      </c>
      <c r="H196" s="13" t="s">
        <v>56</v>
      </c>
    </row>
    <row r="197" spans="1:8" ht="11.25">
      <c r="A197" s="33" t="s">
        <v>41</v>
      </c>
      <c r="B197" s="12">
        <v>20</v>
      </c>
      <c r="C197" s="17">
        <v>1.3</v>
      </c>
      <c r="D197" s="17">
        <v>0.2</v>
      </c>
      <c r="E197" s="17">
        <v>8.6</v>
      </c>
      <c r="F197" s="17">
        <v>43</v>
      </c>
      <c r="G197" s="34">
        <v>11</v>
      </c>
      <c r="H197" s="35" t="s">
        <v>42</v>
      </c>
    </row>
    <row r="198" spans="1:8" ht="11.25">
      <c r="A198" s="40" t="s">
        <v>43</v>
      </c>
      <c r="B198" s="38">
        <v>40</v>
      </c>
      <c r="C198" s="17">
        <v>3.2</v>
      </c>
      <c r="D198" s="17">
        <v>0.4</v>
      </c>
      <c r="E198" s="17">
        <v>20.4</v>
      </c>
      <c r="F198" s="17">
        <v>100</v>
      </c>
      <c r="G198" s="15" t="s">
        <v>44</v>
      </c>
      <c r="H198" s="31" t="s">
        <v>45</v>
      </c>
    </row>
    <row r="199" spans="1:8" ht="11.25">
      <c r="A199" s="22" t="s">
        <v>25</v>
      </c>
      <c r="B199" s="23">
        <f>SUM(B192:B198)</f>
        <v>810</v>
      </c>
      <c r="C199" s="24">
        <f>SUM(C192:C198)</f>
        <v>28.22</v>
      </c>
      <c r="D199" s="24">
        <f>SUM(D192:D198)</f>
        <v>24.139999999999997</v>
      </c>
      <c r="E199" s="24">
        <f>SUM(E192:E198)</f>
        <v>97.66</v>
      </c>
      <c r="F199" s="24">
        <f>SUM(F192:F198)</f>
        <v>728.3199999999999</v>
      </c>
      <c r="G199" s="23"/>
      <c r="H199" s="13"/>
    </row>
    <row r="200" spans="1:8" ht="11.25">
      <c r="A200" s="22" t="s">
        <v>46</v>
      </c>
      <c r="B200" s="23">
        <f>SUM(B190,B199)</f>
        <v>1332</v>
      </c>
      <c r="C200" s="23">
        <f>SUM(C190,C199)</f>
        <v>49.449999999999996</v>
      </c>
      <c r="D200" s="23">
        <f>SUM(D190,D199)</f>
        <v>40.449999999999996</v>
      </c>
      <c r="E200" s="23">
        <f>SUM(E190,E199)</f>
        <v>167.03</v>
      </c>
      <c r="F200" s="23">
        <f>SUM(F190,F199)</f>
        <v>1248.139</v>
      </c>
      <c r="G200" s="23"/>
      <c r="H200" s="13"/>
    </row>
    <row r="201" spans="1:8" ht="11.25">
      <c r="A201" s="111" t="s">
        <v>113</v>
      </c>
      <c r="B201" s="111"/>
      <c r="C201" s="111"/>
      <c r="D201" s="111"/>
      <c r="E201" s="111"/>
      <c r="F201" s="111"/>
      <c r="G201" s="111"/>
      <c r="H201" s="111"/>
    </row>
    <row r="202" spans="1:8" ht="11.25">
      <c r="A202" s="109" t="s">
        <v>2</v>
      </c>
      <c r="B202" s="104" t="s">
        <v>3</v>
      </c>
      <c r="C202" s="105"/>
      <c r="D202" s="105"/>
      <c r="E202" s="105"/>
      <c r="F202" s="105"/>
      <c r="G202" s="109" t="s">
        <v>4</v>
      </c>
      <c r="H202" s="109" t="s">
        <v>5</v>
      </c>
    </row>
    <row r="203" spans="1:8" ht="11.25" customHeight="1">
      <c r="A203" s="112"/>
      <c r="B203" s="2" t="s">
        <v>6</v>
      </c>
      <c r="C203" s="3" t="s">
        <v>7</v>
      </c>
      <c r="D203" s="3" t="s">
        <v>8</v>
      </c>
      <c r="E203" s="3" t="s">
        <v>9</v>
      </c>
      <c r="F203" s="3" t="s">
        <v>10</v>
      </c>
      <c r="G203" s="112"/>
      <c r="H203" s="112"/>
    </row>
    <row r="204" spans="1:8" ht="11.25">
      <c r="A204" s="103" t="s">
        <v>11</v>
      </c>
      <c r="B204" s="103"/>
      <c r="C204" s="109"/>
      <c r="D204" s="109"/>
      <c r="E204" s="109"/>
      <c r="F204" s="109"/>
      <c r="G204" s="103"/>
      <c r="H204" s="103"/>
    </row>
    <row r="205" spans="1:8" ht="12.75" customHeight="1">
      <c r="A205" s="13" t="s">
        <v>163</v>
      </c>
      <c r="B205" s="41">
        <v>150</v>
      </c>
      <c r="C205" s="17">
        <v>18.63</v>
      </c>
      <c r="D205" s="17">
        <v>9.53</v>
      </c>
      <c r="E205" s="17">
        <v>41.77</v>
      </c>
      <c r="F205" s="17">
        <v>331.5</v>
      </c>
      <c r="G205" s="73" t="s">
        <v>164</v>
      </c>
      <c r="H205" s="13" t="s">
        <v>165</v>
      </c>
    </row>
    <row r="206" spans="1:8" ht="11.25">
      <c r="A206" s="16" t="s">
        <v>19</v>
      </c>
      <c r="B206" s="17">
        <v>30</v>
      </c>
      <c r="C206" s="17">
        <v>2.25</v>
      </c>
      <c r="D206" s="17">
        <v>0.9</v>
      </c>
      <c r="E206" s="17">
        <v>15.6</v>
      </c>
      <c r="F206" s="18">
        <v>79.5</v>
      </c>
      <c r="G206" s="18" t="s">
        <v>20</v>
      </c>
      <c r="H206" s="19" t="s">
        <v>21</v>
      </c>
    </row>
    <row r="207" spans="1:8" ht="11.25">
      <c r="A207" s="13" t="s">
        <v>54</v>
      </c>
      <c r="B207" s="36">
        <v>100</v>
      </c>
      <c r="C207" s="12">
        <v>0.4</v>
      </c>
      <c r="D207" s="12">
        <v>0.4</v>
      </c>
      <c r="E207" s="12">
        <f>19.6/2</f>
        <v>9.8</v>
      </c>
      <c r="F207" s="12">
        <f>94/2</f>
        <v>47</v>
      </c>
      <c r="G207" s="18" t="s">
        <v>55</v>
      </c>
      <c r="H207" s="13" t="s">
        <v>56</v>
      </c>
    </row>
    <row r="208" spans="1:8" ht="11.25">
      <c r="A208" s="44" t="s">
        <v>57</v>
      </c>
      <c r="B208" s="12">
        <v>222</v>
      </c>
      <c r="C208" s="10">
        <v>0.13</v>
      </c>
      <c r="D208" s="10">
        <v>0.02</v>
      </c>
      <c r="E208" s="10">
        <v>15.2</v>
      </c>
      <c r="F208" s="10">
        <v>62</v>
      </c>
      <c r="G208" s="11" t="s">
        <v>58</v>
      </c>
      <c r="H208" s="45" t="s">
        <v>59</v>
      </c>
    </row>
    <row r="209" spans="1:8" ht="11.25">
      <c r="A209" s="22" t="s">
        <v>25</v>
      </c>
      <c r="B209" s="23">
        <f>SUM(B205:B208)</f>
        <v>502</v>
      </c>
      <c r="C209" s="24">
        <f>SUM(C205:C208)</f>
        <v>21.409999999999997</v>
      </c>
      <c r="D209" s="24">
        <f>SUM(D205:D208)</f>
        <v>10.85</v>
      </c>
      <c r="E209" s="24">
        <f>SUM(E205:E208)</f>
        <v>82.37</v>
      </c>
      <c r="F209" s="24">
        <f>SUM(F205:F208)</f>
        <v>520</v>
      </c>
      <c r="G209" s="23"/>
      <c r="H209" s="13"/>
    </row>
    <row r="210" spans="1:8" ht="11.25">
      <c r="A210" s="104" t="s">
        <v>26</v>
      </c>
      <c r="B210" s="105"/>
      <c r="C210" s="105"/>
      <c r="D210" s="105"/>
      <c r="E210" s="105"/>
      <c r="F210" s="105"/>
      <c r="G210" s="105"/>
      <c r="H210" s="110"/>
    </row>
    <row r="211" spans="1:8" ht="12.75" customHeight="1">
      <c r="A211" s="13" t="s">
        <v>133</v>
      </c>
      <c r="B211" s="64">
        <v>200</v>
      </c>
      <c r="C211" s="6">
        <v>1.38</v>
      </c>
      <c r="D211" s="6">
        <v>5.2</v>
      </c>
      <c r="E211" s="6">
        <v>8.92</v>
      </c>
      <c r="F211" s="6">
        <v>88.2</v>
      </c>
      <c r="G211" s="25" t="s">
        <v>134</v>
      </c>
      <c r="H211" s="65" t="s">
        <v>135</v>
      </c>
    </row>
    <row r="212" spans="1:8" ht="12" customHeight="1">
      <c r="A212" s="21" t="s">
        <v>87</v>
      </c>
      <c r="B212" s="36">
        <v>90</v>
      </c>
      <c r="C212" s="17">
        <v>19.6</v>
      </c>
      <c r="D212" s="17">
        <v>7.38</v>
      </c>
      <c r="E212" s="17">
        <v>7.1</v>
      </c>
      <c r="F212" s="17">
        <v>170.6</v>
      </c>
      <c r="G212" s="18" t="s">
        <v>88</v>
      </c>
      <c r="H212" s="26" t="s">
        <v>89</v>
      </c>
    </row>
    <row r="213" spans="1:8" ht="22.5">
      <c r="A213" s="13" t="s">
        <v>90</v>
      </c>
      <c r="B213" s="36">
        <v>150</v>
      </c>
      <c r="C213" s="32">
        <v>3.65</v>
      </c>
      <c r="D213" s="32">
        <v>5.37</v>
      </c>
      <c r="E213" s="32">
        <v>36.68</v>
      </c>
      <c r="F213" s="32">
        <v>209.7</v>
      </c>
      <c r="G213" s="11" t="s">
        <v>91</v>
      </c>
      <c r="H213" s="21" t="s">
        <v>92</v>
      </c>
    </row>
    <row r="214" spans="1:8" ht="33.75" customHeight="1">
      <c r="A214" s="29" t="s">
        <v>166</v>
      </c>
      <c r="B214" s="5">
        <v>60</v>
      </c>
      <c r="C214" s="6">
        <v>1.38</v>
      </c>
      <c r="D214" s="6">
        <v>0.06</v>
      </c>
      <c r="E214" s="6">
        <v>4.94</v>
      </c>
      <c r="F214" s="6">
        <v>26.6</v>
      </c>
      <c r="G214" s="30">
        <v>304</v>
      </c>
      <c r="H214" s="20" t="s">
        <v>167</v>
      </c>
    </row>
    <row r="215" spans="1:8" ht="11.25">
      <c r="A215" s="74" t="s">
        <v>125</v>
      </c>
      <c r="B215" s="42">
        <v>200</v>
      </c>
      <c r="C215" s="42">
        <v>0.6</v>
      </c>
      <c r="D215" s="42">
        <v>0.4</v>
      </c>
      <c r="E215" s="42">
        <v>32.6</v>
      </c>
      <c r="F215" s="42">
        <v>136.4</v>
      </c>
      <c r="G215" s="42" t="s">
        <v>126</v>
      </c>
      <c r="H215" s="75" t="s">
        <v>127</v>
      </c>
    </row>
    <row r="216" spans="1:8" ht="11.25">
      <c r="A216" s="33" t="s">
        <v>41</v>
      </c>
      <c r="B216" s="12">
        <v>20</v>
      </c>
      <c r="C216" s="17">
        <v>1.3</v>
      </c>
      <c r="D216" s="17">
        <v>0.2</v>
      </c>
      <c r="E216" s="17">
        <v>8.6</v>
      </c>
      <c r="F216" s="17">
        <v>43</v>
      </c>
      <c r="G216" s="34">
        <v>11</v>
      </c>
      <c r="H216" s="35" t="s">
        <v>42</v>
      </c>
    </row>
    <row r="217" spans="1:8" ht="11.25">
      <c r="A217" s="40" t="s">
        <v>43</v>
      </c>
      <c r="B217" s="38">
        <v>40</v>
      </c>
      <c r="C217" s="17">
        <v>3.2</v>
      </c>
      <c r="D217" s="17">
        <v>0.4</v>
      </c>
      <c r="E217" s="17">
        <v>20.4</v>
      </c>
      <c r="F217" s="17">
        <v>100</v>
      </c>
      <c r="G217" s="15" t="s">
        <v>44</v>
      </c>
      <c r="H217" s="31" t="s">
        <v>45</v>
      </c>
    </row>
    <row r="218" spans="1:8" ht="11.25">
      <c r="A218" s="22" t="s">
        <v>25</v>
      </c>
      <c r="B218" s="23">
        <f>SUM(B211:B217)</f>
        <v>760</v>
      </c>
      <c r="C218" s="24">
        <f>SUM(C211:C217)</f>
        <v>31.11</v>
      </c>
      <c r="D218" s="24">
        <f>SUM(D211:D217)</f>
        <v>19.009999999999994</v>
      </c>
      <c r="E218" s="24">
        <f>SUM(E211:E217)</f>
        <v>119.24000000000001</v>
      </c>
      <c r="F218" s="24">
        <f>SUM(F211:F217)</f>
        <v>774.5</v>
      </c>
      <c r="G218" s="23"/>
      <c r="H218" s="13"/>
    </row>
    <row r="219" spans="1:8" ht="11.25">
      <c r="A219" s="22" t="s">
        <v>46</v>
      </c>
      <c r="B219" s="23">
        <f>SUM(B209,B218)</f>
        <v>1262</v>
      </c>
      <c r="C219" s="23">
        <f>SUM(C209,C218)</f>
        <v>52.519999999999996</v>
      </c>
      <c r="D219" s="23">
        <f>SUM(D209,D218)</f>
        <v>29.859999999999992</v>
      </c>
      <c r="E219" s="23">
        <f>SUM(E209,E218)</f>
        <v>201.61</v>
      </c>
      <c r="F219" s="23">
        <f>SUM(F209,F218)</f>
        <v>1294.5</v>
      </c>
      <c r="G219" s="23"/>
      <c r="H219" s="13"/>
    </row>
    <row r="220" spans="1:8" ht="11.25">
      <c r="A220" s="111" t="s">
        <v>128</v>
      </c>
      <c r="B220" s="111"/>
      <c r="C220" s="111"/>
      <c r="D220" s="111"/>
      <c r="E220" s="111"/>
      <c r="F220" s="111"/>
      <c r="G220" s="111"/>
      <c r="H220" s="111"/>
    </row>
    <row r="221" spans="1:8" ht="11.25">
      <c r="A221" s="109" t="s">
        <v>2</v>
      </c>
      <c r="B221" s="104" t="s">
        <v>3</v>
      </c>
      <c r="C221" s="105"/>
      <c r="D221" s="105"/>
      <c r="E221" s="105"/>
      <c r="F221" s="105"/>
      <c r="G221" s="109" t="s">
        <v>4</v>
      </c>
      <c r="H221" s="109" t="s">
        <v>5</v>
      </c>
    </row>
    <row r="222" spans="1:8" ht="14.25" customHeight="1">
      <c r="A222" s="112"/>
      <c r="B222" s="2" t="s">
        <v>6</v>
      </c>
      <c r="C222" s="3" t="s">
        <v>7</v>
      </c>
      <c r="D222" s="3" t="s">
        <v>8</v>
      </c>
      <c r="E222" s="3" t="s">
        <v>9</v>
      </c>
      <c r="F222" s="3" t="s">
        <v>10</v>
      </c>
      <c r="G222" s="112"/>
      <c r="H222" s="112"/>
    </row>
    <row r="223" spans="1:8" ht="11.25">
      <c r="A223" s="103" t="s">
        <v>11</v>
      </c>
      <c r="B223" s="103"/>
      <c r="C223" s="103"/>
      <c r="D223" s="103"/>
      <c r="E223" s="103"/>
      <c r="F223" s="103"/>
      <c r="G223" s="103"/>
      <c r="H223" s="103"/>
    </row>
    <row r="224" spans="1:8" ht="11.25">
      <c r="A224" s="4" t="s">
        <v>12</v>
      </c>
      <c r="B224" s="5">
        <v>250</v>
      </c>
      <c r="C224" s="12">
        <v>10.34</v>
      </c>
      <c r="D224" s="12">
        <v>13.27</v>
      </c>
      <c r="E224" s="12">
        <v>53.18</v>
      </c>
      <c r="F224" s="12">
        <v>374.4</v>
      </c>
      <c r="G224" s="7" t="s">
        <v>168</v>
      </c>
      <c r="H224" s="76" t="s">
        <v>169</v>
      </c>
    </row>
    <row r="225" spans="1:8" ht="11.25">
      <c r="A225" s="14" t="s">
        <v>132</v>
      </c>
      <c r="B225" s="15">
        <v>30</v>
      </c>
      <c r="C225" s="57">
        <f>7.1/2</f>
        <v>3.55</v>
      </c>
      <c r="D225" s="57">
        <f>2.6/2</f>
        <v>1.3</v>
      </c>
      <c r="E225" s="57">
        <f>41.8/2</f>
        <v>20.9</v>
      </c>
      <c r="F225" s="57">
        <f>219.1/2</f>
        <v>109.55</v>
      </c>
      <c r="G225" s="57"/>
      <c r="H225" s="31"/>
    </row>
    <row r="226" spans="1:8" ht="11.25">
      <c r="A226" s="33" t="s">
        <v>43</v>
      </c>
      <c r="B226" s="36">
        <v>20</v>
      </c>
      <c r="C226" s="17">
        <v>1.6</v>
      </c>
      <c r="D226" s="17">
        <v>0.2</v>
      </c>
      <c r="E226" s="17">
        <v>10.2</v>
      </c>
      <c r="F226" s="17">
        <v>50</v>
      </c>
      <c r="G226" s="18" t="s">
        <v>44</v>
      </c>
      <c r="H226" s="20" t="s">
        <v>45</v>
      </c>
    </row>
    <row r="227" spans="1:8" ht="11.25">
      <c r="A227" s="20" t="s">
        <v>22</v>
      </c>
      <c r="B227" s="11">
        <v>215</v>
      </c>
      <c r="C227" s="11">
        <v>0.07</v>
      </c>
      <c r="D227" s="11">
        <v>0.02</v>
      </c>
      <c r="E227" s="11">
        <v>15</v>
      </c>
      <c r="F227" s="11">
        <v>60</v>
      </c>
      <c r="G227" s="11" t="s">
        <v>23</v>
      </c>
      <c r="H227" s="21" t="s">
        <v>24</v>
      </c>
    </row>
    <row r="228" spans="1:8" ht="11.25">
      <c r="A228" s="22" t="s">
        <v>25</v>
      </c>
      <c r="B228" s="23">
        <f>SUM(B224:B227)</f>
        <v>515</v>
      </c>
      <c r="C228" s="24">
        <f>SUM(C224:C227)</f>
        <v>15.56</v>
      </c>
      <c r="D228" s="24">
        <f>SUM(D224:D227)</f>
        <v>14.79</v>
      </c>
      <c r="E228" s="24">
        <f>SUM(E224:E227)</f>
        <v>99.28</v>
      </c>
      <c r="F228" s="24">
        <f>SUM(F224:F227)</f>
        <v>593.95</v>
      </c>
      <c r="G228" s="23"/>
      <c r="H228" s="13"/>
    </row>
    <row r="229" spans="1:8" ht="11.25">
      <c r="A229" s="104" t="s">
        <v>26</v>
      </c>
      <c r="B229" s="105"/>
      <c r="C229" s="106"/>
      <c r="D229" s="106"/>
      <c r="E229" s="106"/>
      <c r="F229" s="106"/>
      <c r="G229" s="106"/>
      <c r="H229" s="107"/>
    </row>
    <row r="230" spans="1:8" ht="12.75" customHeight="1">
      <c r="A230" s="14" t="s">
        <v>105</v>
      </c>
      <c r="B230" s="60">
        <v>200</v>
      </c>
      <c r="C230" s="6">
        <v>3.6</v>
      </c>
      <c r="D230" s="6">
        <v>3.23</v>
      </c>
      <c r="E230" s="6">
        <v>13.31</v>
      </c>
      <c r="F230" s="6">
        <v>98.97</v>
      </c>
      <c r="G230" s="56" t="s">
        <v>106</v>
      </c>
      <c r="H230" s="31" t="s">
        <v>107</v>
      </c>
    </row>
    <row r="231" spans="1:8" ht="11.25">
      <c r="A231" s="4" t="s">
        <v>170</v>
      </c>
      <c r="B231" s="5">
        <v>90</v>
      </c>
      <c r="C231" s="12">
        <v>14.9</v>
      </c>
      <c r="D231" s="12">
        <v>11.2</v>
      </c>
      <c r="E231" s="12">
        <v>13.1</v>
      </c>
      <c r="F231" s="12">
        <v>214.2</v>
      </c>
      <c r="G231" s="18" t="s">
        <v>171</v>
      </c>
      <c r="H231" s="19" t="s">
        <v>172</v>
      </c>
    </row>
    <row r="232" spans="1:8" ht="11.25">
      <c r="A232" s="13" t="s">
        <v>66</v>
      </c>
      <c r="B232" s="10">
        <v>150</v>
      </c>
      <c r="C232" s="10">
        <v>5.52</v>
      </c>
      <c r="D232" s="10">
        <v>4.51</v>
      </c>
      <c r="E232" s="10">
        <v>26.45</v>
      </c>
      <c r="F232" s="10">
        <v>168.45</v>
      </c>
      <c r="G232" s="18" t="s">
        <v>67</v>
      </c>
      <c r="H232" s="13" t="s">
        <v>68</v>
      </c>
    </row>
    <row r="233" spans="1:8" ht="11.25">
      <c r="A233" s="13" t="s">
        <v>139</v>
      </c>
      <c r="B233" s="11">
        <v>200</v>
      </c>
      <c r="C233" s="32">
        <v>0.33</v>
      </c>
      <c r="D233" s="32">
        <v>0</v>
      </c>
      <c r="E233" s="32">
        <v>22.78</v>
      </c>
      <c r="F233" s="32">
        <v>94.44</v>
      </c>
      <c r="G233" s="18" t="s">
        <v>140</v>
      </c>
      <c r="H233" s="20" t="s">
        <v>141</v>
      </c>
    </row>
    <row r="234" spans="1:8" ht="11.25">
      <c r="A234" s="33" t="s">
        <v>41</v>
      </c>
      <c r="B234" s="12">
        <v>20</v>
      </c>
      <c r="C234" s="17">
        <v>1.3</v>
      </c>
      <c r="D234" s="17">
        <v>0.2</v>
      </c>
      <c r="E234" s="17">
        <v>8.6</v>
      </c>
      <c r="F234" s="17">
        <v>43</v>
      </c>
      <c r="G234" s="34">
        <v>11</v>
      </c>
      <c r="H234" s="35" t="s">
        <v>42</v>
      </c>
    </row>
    <row r="235" spans="1:8" ht="11.25">
      <c r="A235" s="40" t="s">
        <v>43</v>
      </c>
      <c r="B235" s="38">
        <v>40</v>
      </c>
      <c r="C235" s="17">
        <v>3.2</v>
      </c>
      <c r="D235" s="17">
        <v>0.4</v>
      </c>
      <c r="E235" s="17">
        <v>20.4</v>
      </c>
      <c r="F235" s="17">
        <v>100</v>
      </c>
      <c r="G235" s="15" t="s">
        <v>44</v>
      </c>
      <c r="H235" s="31" t="s">
        <v>45</v>
      </c>
    </row>
    <row r="236" spans="1:8" ht="11.25">
      <c r="A236" s="22" t="s">
        <v>25</v>
      </c>
      <c r="B236" s="23">
        <f>SUM(B230:B235)</f>
        <v>700</v>
      </c>
      <c r="C236" s="24">
        <f>SUM(C230:C235)</f>
        <v>28.849999999999998</v>
      </c>
      <c r="D236" s="24">
        <f>SUM(D230:D235)</f>
        <v>19.539999999999996</v>
      </c>
      <c r="E236" s="24">
        <f>SUM(E230:E235)</f>
        <v>104.63999999999999</v>
      </c>
      <c r="F236" s="24">
        <f>SUM(F230:F235)</f>
        <v>719.06</v>
      </c>
      <c r="G236" s="23"/>
      <c r="H236" s="13"/>
    </row>
    <row r="237" spans="1:8" ht="11.25">
      <c r="A237" s="22" t="s">
        <v>46</v>
      </c>
      <c r="B237" s="23">
        <f>SUM(B228,B236)</f>
        <v>1215</v>
      </c>
      <c r="C237" s="23">
        <f>SUM(C228,C236)</f>
        <v>44.41</v>
      </c>
      <c r="D237" s="23">
        <f>SUM(D228,D236)</f>
        <v>34.33</v>
      </c>
      <c r="E237" s="23">
        <f>SUM(E228,E236)</f>
        <v>203.92</v>
      </c>
      <c r="F237" s="23">
        <f>SUM(F228,F236)</f>
        <v>1313.01</v>
      </c>
      <c r="G237" s="23"/>
      <c r="H237" s="13"/>
    </row>
  </sheetData>
  <sheetProtection/>
  <mergeCells count="87">
    <mergeCell ref="A2:H2"/>
    <mergeCell ref="A3:H3"/>
    <mergeCell ref="A4:A5"/>
    <mergeCell ref="B4:F4"/>
    <mergeCell ref="G4:G5"/>
    <mergeCell ref="H4:H5"/>
    <mergeCell ref="A6:H6"/>
    <mergeCell ref="A13:H13"/>
    <mergeCell ref="A23:H23"/>
    <mergeCell ref="A24:A25"/>
    <mergeCell ref="B24:F24"/>
    <mergeCell ref="G24:G25"/>
    <mergeCell ref="H24:H25"/>
    <mergeCell ref="A26:H26"/>
    <mergeCell ref="A33:H33"/>
    <mergeCell ref="A43:H43"/>
    <mergeCell ref="A44:A45"/>
    <mergeCell ref="B44:F44"/>
    <mergeCell ref="G44:G45"/>
    <mergeCell ref="H44:H45"/>
    <mergeCell ref="A46:H46"/>
    <mergeCell ref="A54:H54"/>
    <mergeCell ref="A64:H64"/>
    <mergeCell ref="A65:A66"/>
    <mergeCell ref="B65:F65"/>
    <mergeCell ref="G65:G66"/>
    <mergeCell ref="H65:H66"/>
    <mergeCell ref="A67:H67"/>
    <mergeCell ref="A73:H73"/>
    <mergeCell ref="A83:H83"/>
    <mergeCell ref="A84:A85"/>
    <mergeCell ref="B84:F84"/>
    <mergeCell ref="G84:G85"/>
    <mergeCell ref="H84:H85"/>
    <mergeCell ref="A86:H86"/>
    <mergeCell ref="A93:H93"/>
    <mergeCell ref="A103:H103"/>
    <mergeCell ref="A104:A105"/>
    <mergeCell ref="B104:F104"/>
    <mergeCell ref="G104:G105"/>
    <mergeCell ref="H104:H105"/>
    <mergeCell ref="A106:H106"/>
    <mergeCell ref="A112:H112"/>
    <mergeCell ref="A121:H121"/>
    <mergeCell ref="A122:H122"/>
    <mergeCell ref="A123:A124"/>
    <mergeCell ref="B123:F123"/>
    <mergeCell ref="G123:G124"/>
    <mergeCell ref="H123:H124"/>
    <mergeCell ref="A125:H125"/>
    <mergeCell ref="A132:H132"/>
    <mergeCell ref="A142:H142"/>
    <mergeCell ref="A143:A144"/>
    <mergeCell ref="B143:F143"/>
    <mergeCell ref="G143:G144"/>
    <mergeCell ref="H143:H144"/>
    <mergeCell ref="A145:H145"/>
    <mergeCell ref="A152:H152"/>
    <mergeCell ref="A162:H162"/>
    <mergeCell ref="A163:A164"/>
    <mergeCell ref="B163:F163"/>
    <mergeCell ref="G163:G164"/>
    <mergeCell ref="H163:H164"/>
    <mergeCell ref="A165:H165"/>
    <mergeCell ref="A172:H172"/>
    <mergeCell ref="A181:H181"/>
    <mergeCell ref="A182:A183"/>
    <mergeCell ref="B182:F182"/>
    <mergeCell ref="G182:G183"/>
    <mergeCell ref="H182:H183"/>
    <mergeCell ref="A184:H184"/>
    <mergeCell ref="A191:H191"/>
    <mergeCell ref="A201:H201"/>
    <mergeCell ref="A202:A203"/>
    <mergeCell ref="B202:F202"/>
    <mergeCell ref="G202:G203"/>
    <mergeCell ref="H202:H203"/>
    <mergeCell ref="A223:H223"/>
    <mergeCell ref="A229:H229"/>
    <mergeCell ref="A1:H1"/>
    <mergeCell ref="A204:H204"/>
    <mergeCell ref="A210:H210"/>
    <mergeCell ref="A220:H220"/>
    <mergeCell ref="A221:A222"/>
    <mergeCell ref="B221:F221"/>
    <mergeCell ref="G221:G222"/>
    <mergeCell ref="H221:H22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4"/>
  <sheetViews>
    <sheetView tabSelected="1" zoomScale="140" zoomScaleNormal="140" zoomScalePageLayoutView="0" workbookViewId="0" topLeftCell="A1">
      <pane ySplit="1" topLeftCell="A35" activePane="bottomLeft" state="frozen"/>
      <selection pane="topLeft" activeCell="A1" sqref="A1"/>
      <selection pane="bottomLeft" activeCell="K41" sqref="K41"/>
    </sheetView>
  </sheetViews>
  <sheetFormatPr defaultColWidth="9.140625" defaultRowHeight="15"/>
  <cols>
    <col min="1" max="1" width="32.71093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7.28125" style="1" customWidth="1"/>
    <col min="9" max="16384" width="9.140625" style="1" customWidth="1"/>
  </cols>
  <sheetData>
    <row r="1" spans="1:8" ht="18.75">
      <c r="A1" s="108" t="s">
        <v>174</v>
      </c>
      <c r="B1" s="108"/>
      <c r="C1" s="108"/>
      <c r="D1" s="108"/>
      <c r="E1" s="108"/>
      <c r="F1" s="108"/>
      <c r="G1" s="108"/>
      <c r="H1" s="108"/>
    </row>
    <row r="2" spans="1:8" ht="11.25">
      <c r="A2" s="119" t="s">
        <v>0</v>
      </c>
      <c r="B2" s="120"/>
      <c r="C2" s="120"/>
      <c r="D2" s="120"/>
      <c r="E2" s="120"/>
      <c r="F2" s="120"/>
      <c r="G2" s="120"/>
      <c r="H2" s="121"/>
    </row>
    <row r="3" spans="1:8" ht="11.25">
      <c r="A3" s="104" t="s">
        <v>1</v>
      </c>
      <c r="B3" s="105"/>
      <c r="C3" s="105"/>
      <c r="D3" s="105"/>
      <c r="E3" s="105"/>
      <c r="F3" s="105"/>
      <c r="G3" s="105"/>
      <c r="H3" s="110"/>
    </row>
    <row r="4" spans="1:8" ht="11.25">
      <c r="A4" s="109" t="s">
        <v>2</v>
      </c>
      <c r="B4" s="104" t="s">
        <v>3</v>
      </c>
      <c r="C4" s="105"/>
      <c r="D4" s="105"/>
      <c r="E4" s="105"/>
      <c r="F4" s="110"/>
      <c r="G4" s="109" t="s">
        <v>4</v>
      </c>
      <c r="H4" s="109" t="s">
        <v>5</v>
      </c>
    </row>
    <row r="5" spans="1:8" ht="15" customHeight="1">
      <c r="A5" s="112"/>
      <c r="B5" s="2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112"/>
      <c r="H5" s="112"/>
    </row>
    <row r="6" spans="1:8" ht="11.25">
      <c r="A6" s="103" t="s">
        <v>11</v>
      </c>
      <c r="B6" s="103"/>
      <c r="C6" s="109"/>
      <c r="D6" s="109"/>
      <c r="E6" s="109"/>
      <c r="F6" s="109"/>
      <c r="G6" s="103"/>
      <c r="H6" s="103"/>
    </row>
    <row r="7" spans="1:8" ht="24" customHeight="1">
      <c r="A7" s="4" t="s">
        <v>182</v>
      </c>
      <c r="B7" s="5">
        <v>205</v>
      </c>
      <c r="C7" s="77">
        <v>4.51</v>
      </c>
      <c r="D7" s="77">
        <v>5.52</v>
      </c>
      <c r="E7" s="77">
        <v>30.16</v>
      </c>
      <c r="F7" s="77">
        <v>191.37</v>
      </c>
      <c r="G7" s="7" t="s">
        <v>183</v>
      </c>
      <c r="H7" s="84" t="s">
        <v>14</v>
      </c>
    </row>
    <row r="8" spans="1:8" ht="12.75" customHeight="1">
      <c r="A8" s="14" t="s">
        <v>18</v>
      </c>
      <c r="B8" s="15">
        <v>90</v>
      </c>
      <c r="C8" s="15">
        <v>0.45</v>
      </c>
      <c r="D8" s="15">
        <v>1.08</v>
      </c>
      <c r="E8" s="15">
        <v>12.6</v>
      </c>
      <c r="F8" s="15">
        <v>63</v>
      </c>
      <c r="G8" s="15"/>
      <c r="H8" s="14"/>
    </row>
    <row r="9" spans="1:8" ht="11.25">
      <c r="A9" s="16" t="s">
        <v>19</v>
      </c>
      <c r="B9" s="17">
        <v>30</v>
      </c>
      <c r="C9" s="17">
        <v>2.25</v>
      </c>
      <c r="D9" s="17">
        <v>0.9</v>
      </c>
      <c r="E9" s="17">
        <v>15.6</v>
      </c>
      <c r="F9" s="18">
        <v>79.5</v>
      </c>
      <c r="G9" s="18" t="s">
        <v>20</v>
      </c>
      <c r="H9" s="19" t="s">
        <v>21</v>
      </c>
    </row>
    <row r="10" spans="1:8" ht="12.75" customHeight="1">
      <c r="A10" s="20" t="s">
        <v>22</v>
      </c>
      <c r="B10" s="11">
        <v>215</v>
      </c>
      <c r="C10" s="11">
        <v>0.07</v>
      </c>
      <c r="D10" s="11">
        <v>0.02</v>
      </c>
      <c r="E10" s="11">
        <v>15</v>
      </c>
      <c r="F10" s="11">
        <v>60</v>
      </c>
      <c r="G10" s="11" t="s">
        <v>23</v>
      </c>
      <c r="H10" s="21" t="s">
        <v>24</v>
      </c>
    </row>
    <row r="11" spans="1:8" ht="18" customHeight="1">
      <c r="A11" s="22" t="s">
        <v>25</v>
      </c>
      <c r="B11" s="23">
        <f>SUM(B7:B10)</f>
        <v>540</v>
      </c>
      <c r="C11" s="24">
        <f>SUM(C7:C10)</f>
        <v>7.28</v>
      </c>
      <c r="D11" s="24">
        <f>SUM(D7:D10)</f>
        <v>7.52</v>
      </c>
      <c r="E11" s="24">
        <f>SUM(E7:E10)</f>
        <v>73.36</v>
      </c>
      <c r="F11" s="24">
        <f>SUM(F7:F10)</f>
        <v>393.87</v>
      </c>
      <c r="G11" s="23"/>
      <c r="H11" s="13"/>
    </row>
    <row r="12" spans="1:8" ht="11.25">
      <c r="A12" s="104" t="s">
        <v>26</v>
      </c>
      <c r="B12" s="106"/>
      <c r="C12" s="106"/>
      <c r="D12" s="106"/>
      <c r="E12" s="106"/>
      <c r="F12" s="106"/>
      <c r="G12" s="105"/>
      <c r="H12" s="110"/>
    </row>
    <row r="13" spans="1:8" ht="13.5" customHeight="1">
      <c r="A13" s="13" t="s">
        <v>27</v>
      </c>
      <c r="B13" s="10">
        <v>200</v>
      </c>
      <c r="C13" s="12">
        <v>1.62</v>
      </c>
      <c r="D13" s="12">
        <v>2.19</v>
      </c>
      <c r="E13" s="12">
        <v>12.81</v>
      </c>
      <c r="F13" s="12">
        <v>77.13</v>
      </c>
      <c r="G13" s="25" t="s">
        <v>28</v>
      </c>
      <c r="H13" s="20" t="s">
        <v>29</v>
      </c>
    </row>
    <row r="14" spans="1:8" ht="12.75" customHeight="1">
      <c r="A14" s="4" t="s">
        <v>184</v>
      </c>
      <c r="B14" s="5">
        <v>90</v>
      </c>
      <c r="C14" s="85">
        <v>19.87</v>
      </c>
      <c r="D14" s="85">
        <v>16.72</v>
      </c>
      <c r="E14" s="85">
        <v>0</v>
      </c>
      <c r="F14" s="85">
        <v>230.4</v>
      </c>
      <c r="G14" s="18" t="s">
        <v>148</v>
      </c>
      <c r="H14" s="26" t="s">
        <v>32</v>
      </c>
    </row>
    <row r="15" spans="1:8" ht="13.5" customHeight="1">
      <c r="A15" s="13" t="s">
        <v>33</v>
      </c>
      <c r="B15" s="27">
        <v>150</v>
      </c>
      <c r="C15" s="28">
        <v>3.44</v>
      </c>
      <c r="D15" s="28">
        <v>13.15</v>
      </c>
      <c r="E15" s="28">
        <v>27.92</v>
      </c>
      <c r="F15" s="28">
        <v>243.75</v>
      </c>
      <c r="G15" s="18" t="s">
        <v>34</v>
      </c>
      <c r="H15" s="20" t="s">
        <v>35</v>
      </c>
    </row>
    <row r="16" spans="1:8" ht="23.25" customHeight="1">
      <c r="A16" s="29" t="s">
        <v>36</v>
      </c>
      <c r="B16" s="5">
        <v>60</v>
      </c>
      <c r="C16" s="6">
        <v>1.32</v>
      </c>
      <c r="D16" s="6">
        <v>0.06</v>
      </c>
      <c r="E16" s="6">
        <v>3.78</v>
      </c>
      <c r="F16" s="6">
        <v>21</v>
      </c>
      <c r="G16" s="30">
        <v>302</v>
      </c>
      <c r="H16" s="31" t="s">
        <v>37</v>
      </c>
    </row>
    <row r="17" spans="1:8" ht="11.25">
      <c r="A17" s="13" t="s">
        <v>38</v>
      </c>
      <c r="B17" s="11">
        <v>200</v>
      </c>
      <c r="C17" s="32">
        <v>0.15</v>
      </c>
      <c r="D17" s="32">
        <v>0.06</v>
      </c>
      <c r="E17" s="32">
        <v>20.65</v>
      </c>
      <c r="F17" s="32">
        <v>82.9</v>
      </c>
      <c r="G17" s="12" t="s">
        <v>39</v>
      </c>
      <c r="H17" s="20" t="s">
        <v>40</v>
      </c>
    </row>
    <row r="18" spans="1:8" ht="11.25">
      <c r="A18" s="33" t="s">
        <v>41</v>
      </c>
      <c r="B18" s="12">
        <v>20</v>
      </c>
      <c r="C18" s="17">
        <v>1.3</v>
      </c>
      <c r="D18" s="17">
        <v>0.2</v>
      </c>
      <c r="E18" s="17">
        <v>8.6</v>
      </c>
      <c r="F18" s="17">
        <v>43</v>
      </c>
      <c r="G18" s="34">
        <v>11</v>
      </c>
      <c r="H18" s="35" t="s">
        <v>42</v>
      </c>
    </row>
    <row r="19" spans="1:8" ht="11.25">
      <c r="A19" s="33" t="s">
        <v>43</v>
      </c>
      <c r="B19" s="36">
        <v>40</v>
      </c>
      <c r="C19" s="12">
        <v>3.2</v>
      </c>
      <c r="D19" s="12">
        <v>0.4</v>
      </c>
      <c r="E19" s="12">
        <v>20.4</v>
      </c>
      <c r="F19" s="12">
        <v>100</v>
      </c>
      <c r="G19" s="10" t="s">
        <v>44</v>
      </c>
      <c r="H19" s="20" t="s">
        <v>45</v>
      </c>
    </row>
    <row r="20" spans="1:8" ht="11.25">
      <c r="A20" s="22" t="s">
        <v>25</v>
      </c>
      <c r="B20" s="23">
        <f>SUM(B13:B19)</f>
        <v>760</v>
      </c>
      <c r="C20" s="37">
        <f>SUM(C13:C19)</f>
        <v>30.900000000000002</v>
      </c>
      <c r="D20" s="37">
        <f>SUM(D13:D19)</f>
        <v>32.78000000000001</v>
      </c>
      <c r="E20" s="37">
        <f>SUM(E13:E19)</f>
        <v>94.16</v>
      </c>
      <c r="F20" s="37">
        <f>SUM(F13:F19)</f>
        <v>798.18</v>
      </c>
      <c r="G20" s="23"/>
      <c r="H20" s="13"/>
    </row>
    <row r="21" spans="1:8" ht="11.25">
      <c r="A21" s="22" t="s">
        <v>46</v>
      </c>
      <c r="B21" s="23">
        <f>SUM(B11,B20)</f>
        <v>1300</v>
      </c>
      <c r="C21" s="23">
        <f>SUM(C11,C20)</f>
        <v>38.18</v>
      </c>
      <c r="D21" s="23">
        <f>SUM(D11,D20)</f>
        <v>40.30000000000001</v>
      </c>
      <c r="E21" s="23">
        <f>SUM(E11,E20)</f>
        <v>167.51999999999998</v>
      </c>
      <c r="F21" s="23">
        <f>SUM(F11,F20)</f>
        <v>1192.05</v>
      </c>
      <c r="G21" s="23"/>
      <c r="H21" s="13"/>
    </row>
    <row r="22" spans="1:8" ht="11.25">
      <c r="A22" s="113" t="s">
        <v>47</v>
      </c>
      <c r="B22" s="105"/>
      <c r="C22" s="105"/>
      <c r="D22" s="105"/>
      <c r="E22" s="105"/>
      <c r="F22" s="105"/>
      <c r="G22" s="106"/>
      <c r="H22" s="107"/>
    </row>
    <row r="23" spans="1:8" ht="11.25">
      <c r="A23" s="109" t="s">
        <v>2</v>
      </c>
      <c r="B23" s="104" t="s">
        <v>3</v>
      </c>
      <c r="C23" s="105"/>
      <c r="D23" s="105"/>
      <c r="E23" s="105"/>
      <c r="F23" s="105"/>
      <c r="G23" s="109" t="s">
        <v>4</v>
      </c>
      <c r="H23" s="109" t="s">
        <v>5</v>
      </c>
    </row>
    <row r="24" spans="1:13" ht="12.75" customHeight="1">
      <c r="A24" s="112"/>
      <c r="B24" s="2" t="s">
        <v>6</v>
      </c>
      <c r="C24" s="3" t="s">
        <v>7</v>
      </c>
      <c r="D24" s="3" t="s">
        <v>8</v>
      </c>
      <c r="E24" s="3" t="s">
        <v>9</v>
      </c>
      <c r="F24" s="3" t="s">
        <v>10</v>
      </c>
      <c r="G24" s="112"/>
      <c r="H24" s="112"/>
      <c r="M24" s="1" t="s">
        <v>48</v>
      </c>
    </row>
    <row r="25" spans="1:8" ht="11.25">
      <c r="A25" s="103" t="s">
        <v>11</v>
      </c>
      <c r="B25" s="103"/>
      <c r="C25" s="103"/>
      <c r="D25" s="103"/>
      <c r="E25" s="103"/>
      <c r="F25" s="103"/>
      <c r="G25" s="103"/>
      <c r="H25" s="103"/>
    </row>
    <row r="26" spans="1:8" ht="11.25">
      <c r="A26" s="14" t="s">
        <v>49</v>
      </c>
      <c r="B26" s="38">
        <v>90</v>
      </c>
      <c r="C26" s="17">
        <v>14.68</v>
      </c>
      <c r="D26" s="17">
        <v>8.58</v>
      </c>
      <c r="E26" s="17">
        <v>11.03</v>
      </c>
      <c r="F26" s="17">
        <v>180.7</v>
      </c>
      <c r="G26" s="39" t="s">
        <v>50</v>
      </c>
      <c r="H26" s="31" t="s">
        <v>51</v>
      </c>
    </row>
    <row r="27" spans="1:8" ht="22.5">
      <c r="A27" s="40" t="s">
        <v>185</v>
      </c>
      <c r="B27" s="41">
        <v>100</v>
      </c>
      <c r="C27" s="77">
        <v>4.94</v>
      </c>
      <c r="D27" s="77">
        <v>4.14</v>
      </c>
      <c r="E27" s="77">
        <v>24.34</v>
      </c>
      <c r="F27" s="77">
        <v>153.57</v>
      </c>
      <c r="G27" s="82" t="s">
        <v>152</v>
      </c>
      <c r="H27" s="43" t="s">
        <v>52</v>
      </c>
    </row>
    <row r="28" spans="1:8" ht="11.25">
      <c r="A28" s="33" t="s">
        <v>53</v>
      </c>
      <c r="B28" s="36">
        <v>20</v>
      </c>
      <c r="C28" s="12">
        <f>3.2/2</f>
        <v>1.6</v>
      </c>
      <c r="D28" s="12">
        <f>0.4/2</f>
        <v>0.2</v>
      </c>
      <c r="E28" s="12">
        <f>20.4/2</f>
        <v>10.2</v>
      </c>
      <c r="F28" s="12">
        <v>50</v>
      </c>
      <c r="G28" s="10" t="s">
        <v>44</v>
      </c>
      <c r="H28" s="20" t="s">
        <v>45</v>
      </c>
    </row>
    <row r="29" spans="1:8" ht="11.25">
      <c r="A29" s="13" t="s">
        <v>54</v>
      </c>
      <c r="B29" s="36">
        <v>100</v>
      </c>
      <c r="C29" s="12">
        <v>0.4</v>
      </c>
      <c r="D29" s="12">
        <v>0.4</v>
      </c>
      <c r="E29" s="12">
        <f>19.6/2</f>
        <v>9.8</v>
      </c>
      <c r="F29" s="12">
        <f>94/2</f>
        <v>47</v>
      </c>
      <c r="G29" s="18" t="s">
        <v>55</v>
      </c>
      <c r="H29" s="13" t="s">
        <v>56</v>
      </c>
    </row>
    <row r="30" spans="1:8" ht="11.25">
      <c r="A30" s="44" t="s">
        <v>57</v>
      </c>
      <c r="B30" s="12">
        <v>222</v>
      </c>
      <c r="C30" s="10">
        <v>0.13</v>
      </c>
      <c r="D30" s="10">
        <v>0.02</v>
      </c>
      <c r="E30" s="10">
        <v>15.2</v>
      </c>
      <c r="F30" s="10">
        <v>62</v>
      </c>
      <c r="G30" s="11" t="s">
        <v>58</v>
      </c>
      <c r="H30" s="45" t="s">
        <v>59</v>
      </c>
    </row>
    <row r="31" spans="1:8" ht="11.25">
      <c r="A31" s="22" t="s">
        <v>25</v>
      </c>
      <c r="B31" s="23">
        <f>SUM(B26:B30)</f>
        <v>532</v>
      </c>
      <c r="C31" s="24">
        <f>SUM(C26:C30)</f>
        <v>21.75</v>
      </c>
      <c r="D31" s="24">
        <f>SUM(D26:D30)</f>
        <v>13.339999999999998</v>
      </c>
      <c r="E31" s="24">
        <f>SUM(E26:E30)</f>
        <v>70.57</v>
      </c>
      <c r="F31" s="24">
        <f>SUM(F26:F30)</f>
        <v>493.27</v>
      </c>
      <c r="G31" s="23"/>
      <c r="H31" s="13"/>
    </row>
    <row r="32" spans="1:8" ht="11.25">
      <c r="A32" s="104" t="s">
        <v>26</v>
      </c>
      <c r="B32" s="106"/>
      <c r="C32" s="106"/>
      <c r="D32" s="106"/>
      <c r="E32" s="106"/>
      <c r="F32" s="106"/>
      <c r="G32" s="105"/>
      <c r="H32" s="110"/>
    </row>
    <row r="33" spans="1:8" ht="12" customHeight="1">
      <c r="A33" s="13" t="s">
        <v>186</v>
      </c>
      <c r="B33" s="36">
        <v>200</v>
      </c>
      <c r="C33" s="77">
        <v>1.32</v>
      </c>
      <c r="D33" s="77">
        <v>3.3</v>
      </c>
      <c r="E33" s="77">
        <v>8.08</v>
      </c>
      <c r="F33" s="77">
        <v>66.9</v>
      </c>
      <c r="G33" s="7" t="s">
        <v>61</v>
      </c>
      <c r="H33" s="20" t="s">
        <v>62</v>
      </c>
    </row>
    <row r="34" spans="1:8" ht="11.25">
      <c r="A34" s="33" t="s">
        <v>63</v>
      </c>
      <c r="B34" s="36">
        <v>90</v>
      </c>
      <c r="C34" s="32">
        <v>11.52</v>
      </c>
      <c r="D34" s="32">
        <v>13</v>
      </c>
      <c r="E34" s="32">
        <v>4.05</v>
      </c>
      <c r="F34" s="32">
        <v>189.6</v>
      </c>
      <c r="G34" s="18" t="s">
        <v>64</v>
      </c>
      <c r="H34" s="13" t="s">
        <v>65</v>
      </c>
    </row>
    <row r="35" spans="1:8" ht="22.5">
      <c r="A35" s="13" t="s">
        <v>187</v>
      </c>
      <c r="B35" s="27">
        <v>150</v>
      </c>
      <c r="C35" s="77">
        <v>5.98</v>
      </c>
      <c r="D35" s="77">
        <v>5.8</v>
      </c>
      <c r="E35" s="77">
        <v>38.69</v>
      </c>
      <c r="F35" s="77">
        <v>228.81</v>
      </c>
      <c r="G35" s="18" t="s">
        <v>188</v>
      </c>
      <c r="H35" s="13" t="s">
        <v>68</v>
      </c>
    </row>
    <row r="36" spans="1:8" ht="11.25">
      <c r="A36" s="44" t="s">
        <v>69</v>
      </c>
      <c r="B36" s="10">
        <v>200</v>
      </c>
      <c r="C36" s="12">
        <v>0.1</v>
      </c>
      <c r="D36" s="12">
        <v>0.1</v>
      </c>
      <c r="E36" s="12">
        <v>15.9</v>
      </c>
      <c r="F36" s="12">
        <v>65</v>
      </c>
      <c r="G36" s="48">
        <v>492</v>
      </c>
      <c r="H36" s="20" t="s">
        <v>70</v>
      </c>
    </row>
    <row r="37" spans="1:8" ht="11.25">
      <c r="A37" s="13" t="s">
        <v>54</v>
      </c>
      <c r="B37" s="36">
        <v>100</v>
      </c>
      <c r="C37" s="12">
        <v>0.4</v>
      </c>
      <c r="D37" s="12">
        <v>0.4</v>
      </c>
      <c r="E37" s="12">
        <f>19.6/2</f>
        <v>9.8</v>
      </c>
      <c r="F37" s="12">
        <f>94/2</f>
        <v>47</v>
      </c>
      <c r="G37" s="18" t="s">
        <v>55</v>
      </c>
      <c r="H37" s="13" t="s">
        <v>56</v>
      </c>
    </row>
    <row r="38" spans="1:8" ht="11.25">
      <c r="A38" s="33" t="s">
        <v>41</v>
      </c>
      <c r="B38" s="12">
        <v>20</v>
      </c>
      <c r="C38" s="17">
        <v>1.3</v>
      </c>
      <c r="D38" s="17">
        <v>0.2</v>
      </c>
      <c r="E38" s="17">
        <v>8.6</v>
      </c>
      <c r="F38" s="17">
        <v>43</v>
      </c>
      <c r="G38" s="34">
        <v>11</v>
      </c>
      <c r="H38" s="35" t="s">
        <v>42</v>
      </c>
    </row>
    <row r="39" spans="1:8" ht="11.25">
      <c r="A39" s="33" t="s">
        <v>43</v>
      </c>
      <c r="B39" s="36">
        <v>40</v>
      </c>
      <c r="C39" s="12">
        <v>3.2</v>
      </c>
      <c r="D39" s="12">
        <v>0.4</v>
      </c>
      <c r="E39" s="12">
        <v>20.4</v>
      </c>
      <c r="F39" s="12">
        <v>100</v>
      </c>
      <c r="G39" s="10" t="s">
        <v>44</v>
      </c>
      <c r="H39" s="20" t="s">
        <v>45</v>
      </c>
    </row>
    <row r="40" spans="1:8" ht="11.25">
      <c r="A40" s="22" t="s">
        <v>25</v>
      </c>
      <c r="B40" s="23">
        <f>SUM(B33:B39)</f>
        <v>800</v>
      </c>
      <c r="C40" s="24">
        <f>SUM(C33:C39)</f>
        <v>23.82</v>
      </c>
      <c r="D40" s="24">
        <f>SUM(D33:D39)</f>
        <v>23.2</v>
      </c>
      <c r="E40" s="24">
        <f>SUM(E33:E39)</f>
        <v>105.51999999999998</v>
      </c>
      <c r="F40" s="24">
        <f>SUM(F33:F39)</f>
        <v>740.31</v>
      </c>
      <c r="G40" s="23"/>
      <c r="H40" s="13"/>
    </row>
    <row r="41" spans="1:8" ht="11.25">
      <c r="A41" s="22" t="s">
        <v>46</v>
      </c>
      <c r="B41" s="23">
        <f>SUM(B31,B40)</f>
        <v>1332</v>
      </c>
      <c r="C41" s="23">
        <f>SUM(C31,C40)</f>
        <v>45.57</v>
      </c>
      <c r="D41" s="23">
        <f>SUM(D31,D40)</f>
        <v>36.54</v>
      </c>
      <c r="E41" s="23">
        <f>SUM(E31,E40)</f>
        <v>176.08999999999997</v>
      </c>
      <c r="F41" s="23">
        <f>SUM(F31,F40)</f>
        <v>1233.58</v>
      </c>
      <c r="G41" s="23"/>
      <c r="H41" s="13"/>
    </row>
    <row r="42" spans="1:8" ht="11.25">
      <c r="A42" s="104" t="s">
        <v>71</v>
      </c>
      <c r="B42" s="105"/>
      <c r="C42" s="105"/>
      <c r="D42" s="105"/>
      <c r="E42" s="105"/>
      <c r="F42" s="105"/>
      <c r="G42" s="105"/>
      <c r="H42" s="110"/>
    </row>
    <row r="43" spans="1:8" ht="11.25">
      <c r="A43" s="109" t="s">
        <v>2</v>
      </c>
      <c r="B43" s="104" t="s">
        <v>3</v>
      </c>
      <c r="C43" s="105"/>
      <c r="D43" s="105"/>
      <c r="E43" s="105"/>
      <c r="F43" s="105"/>
      <c r="G43" s="109" t="s">
        <v>4</v>
      </c>
      <c r="H43" s="109" t="s">
        <v>5</v>
      </c>
    </row>
    <row r="44" spans="1:8" ht="15.75" customHeight="1">
      <c r="A44" s="112"/>
      <c r="B44" s="2" t="s">
        <v>6</v>
      </c>
      <c r="C44" s="3" t="s">
        <v>7</v>
      </c>
      <c r="D44" s="3" t="s">
        <v>8</v>
      </c>
      <c r="E44" s="3" t="s">
        <v>9</v>
      </c>
      <c r="F44" s="3" t="s">
        <v>10</v>
      </c>
      <c r="G44" s="112"/>
      <c r="H44" s="112"/>
    </row>
    <row r="45" spans="1:8" ht="11.25">
      <c r="A45" s="103" t="s">
        <v>11</v>
      </c>
      <c r="B45" s="103"/>
      <c r="C45" s="109"/>
      <c r="D45" s="109"/>
      <c r="E45" s="109"/>
      <c r="F45" s="109"/>
      <c r="G45" s="103"/>
      <c r="H45" s="103"/>
    </row>
    <row r="46" spans="1:8" ht="11.25">
      <c r="A46" s="31" t="s">
        <v>72</v>
      </c>
      <c r="B46" s="38">
        <v>70</v>
      </c>
      <c r="C46" s="6">
        <v>9.52</v>
      </c>
      <c r="D46" s="6">
        <v>5.81</v>
      </c>
      <c r="E46" s="6">
        <v>10.47</v>
      </c>
      <c r="F46" s="6">
        <v>134.8</v>
      </c>
      <c r="G46" s="39" t="s">
        <v>73</v>
      </c>
      <c r="H46" s="26" t="s">
        <v>74</v>
      </c>
    </row>
    <row r="47" spans="1:8" ht="12" customHeight="1">
      <c r="A47" s="33" t="s">
        <v>189</v>
      </c>
      <c r="B47" s="5">
        <v>150</v>
      </c>
      <c r="C47" s="77">
        <v>2.87</v>
      </c>
      <c r="D47" s="77">
        <v>5.85</v>
      </c>
      <c r="E47" s="77">
        <v>23.19</v>
      </c>
      <c r="F47" s="77">
        <v>154.58</v>
      </c>
      <c r="G47" s="7" t="s">
        <v>203</v>
      </c>
      <c r="H47" s="20" t="s">
        <v>77</v>
      </c>
    </row>
    <row r="48" spans="1:8" ht="23.25" customHeight="1">
      <c r="A48" s="29" t="s">
        <v>81</v>
      </c>
      <c r="B48" s="5">
        <v>20</v>
      </c>
      <c r="C48" s="91">
        <v>0.14</v>
      </c>
      <c r="D48" s="91">
        <v>0.02</v>
      </c>
      <c r="E48" s="91">
        <v>0.38</v>
      </c>
      <c r="F48" s="91">
        <v>2.4</v>
      </c>
      <c r="G48" s="30" t="s">
        <v>82</v>
      </c>
      <c r="H48" s="31" t="s">
        <v>83</v>
      </c>
    </row>
    <row r="49" spans="1:8" ht="11.25">
      <c r="A49" s="33" t="s">
        <v>53</v>
      </c>
      <c r="B49" s="36">
        <v>50</v>
      </c>
      <c r="C49" s="77">
        <v>4</v>
      </c>
      <c r="D49" s="77">
        <v>0.5</v>
      </c>
      <c r="E49" s="77">
        <v>25.5</v>
      </c>
      <c r="F49" s="77">
        <v>125</v>
      </c>
      <c r="G49" s="88" t="s">
        <v>211</v>
      </c>
      <c r="H49" s="20" t="s">
        <v>45</v>
      </c>
    </row>
    <row r="50" spans="1:8" ht="11.25">
      <c r="A50" s="20" t="s">
        <v>22</v>
      </c>
      <c r="B50" s="11">
        <v>215</v>
      </c>
      <c r="C50" s="11">
        <v>0.07</v>
      </c>
      <c r="D50" s="11">
        <v>0.02</v>
      </c>
      <c r="E50" s="11">
        <v>15</v>
      </c>
      <c r="F50" s="11">
        <v>60</v>
      </c>
      <c r="G50" s="11" t="s">
        <v>23</v>
      </c>
      <c r="H50" s="21" t="s">
        <v>24</v>
      </c>
    </row>
    <row r="51" spans="1:8" ht="11.25">
      <c r="A51" s="22" t="s">
        <v>25</v>
      </c>
      <c r="B51" s="23">
        <f>SUM(B46:B50)</f>
        <v>505</v>
      </c>
      <c r="C51" s="24">
        <f>SUM(C46:C50)</f>
        <v>16.6</v>
      </c>
      <c r="D51" s="24">
        <f>SUM(D46:D50)</f>
        <v>12.2</v>
      </c>
      <c r="E51" s="24">
        <f>SUM(E46:E50)</f>
        <v>74.54</v>
      </c>
      <c r="F51" s="24">
        <f>SUM(F46:F50)</f>
        <v>476.78</v>
      </c>
      <c r="G51" s="23"/>
      <c r="H51" s="13"/>
    </row>
    <row r="52" spans="1:8" ht="11.25">
      <c r="A52" s="104" t="s">
        <v>26</v>
      </c>
      <c r="B52" s="105"/>
      <c r="C52" s="106"/>
      <c r="D52" s="106"/>
      <c r="E52" s="106"/>
      <c r="F52" s="106"/>
      <c r="G52" s="105"/>
      <c r="H52" s="110"/>
    </row>
    <row r="53" spans="1:8" ht="11.25">
      <c r="A53" s="14" t="s">
        <v>84</v>
      </c>
      <c r="B53" s="55">
        <v>200</v>
      </c>
      <c r="C53" s="6">
        <v>6.41</v>
      </c>
      <c r="D53" s="6">
        <v>5.58</v>
      </c>
      <c r="E53" s="6">
        <v>10.32</v>
      </c>
      <c r="F53" s="6">
        <v>121.22</v>
      </c>
      <c r="G53" s="56" t="s">
        <v>85</v>
      </c>
      <c r="H53" s="31" t="s">
        <v>86</v>
      </c>
    </row>
    <row r="54" spans="1:8" ht="12.75" customHeight="1">
      <c r="A54" s="21" t="s">
        <v>190</v>
      </c>
      <c r="B54" s="36">
        <v>90</v>
      </c>
      <c r="C54" s="86">
        <v>21.1</v>
      </c>
      <c r="D54" s="86">
        <v>16.76</v>
      </c>
      <c r="E54" s="86">
        <v>0.34</v>
      </c>
      <c r="F54" s="86">
        <v>235.8</v>
      </c>
      <c r="G54" s="18" t="s">
        <v>191</v>
      </c>
      <c r="H54" s="26" t="s">
        <v>192</v>
      </c>
    </row>
    <row r="55" spans="1:8" ht="22.5">
      <c r="A55" s="13" t="s">
        <v>193</v>
      </c>
      <c r="B55" s="36">
        <v>150</v>
      </c>
      <c r="C55" s="77">
        <v>3.42</v>
      </c>
      <c r="D55" s="77">
        <v>6.5</v>
      </c>
      <c r="E55" s="77">
        <v>34.95</v>
      </c>
      <c r="F55" s="77">
        <v>214.46</v>
      </c>
      <c r="G55" s="48" t="s">
        <v>194</v>
      </c>
      <c r="H55" s="21" t="s">
        <v>92</v>
      </c>
    </row>
    <row r="56" spans="1:8" ht="23.25" customHeight="1">
      <c r="A56" s="29" t="s">
        <v>93</v>
      </c>
      <c r="B56" s="5">
        <v>60</v>
      </c>
      <c r="C56" s="6">
        <v>1</v>
      </c>
      <c r="D56" s="6">
        <v>0.6</v>
      </c>
      <c r="E56" s="6">
        <v>4.47</v>
      </c>
      <c r="F56" s="6">
        <v>23.4</v>
      </c>
      <c r="G56" s="30">
        <v>305</v>
      </c>
      <c r="H56" s="20" t="s">
        <v>94</v>
      </c>
    </row>
    <row r="57" spans="1:8" ht="11.25">
      <c r="A57" s="13" t="s">
        <v>95</v>
      </c>
      <c r="B57" s="18">
        <v>200</v>
      </c>
      <c r="C57" s="32">
        <v>0.76</v>
      </c>
      <c r="D57" s="32">
        <v>0.04</v>
      </c>
      <c r="E57" s="32">
        <v>20.22</v>
      </c>
      <c r="F57" s="32">
        <v>85.51</v>
      </c>
      <c r="G57" s="12" t="s">
        <v>96</v>
      </c>
      <c r="H57" s="20" t="s">
        <v>97</v>
      </c>
    </row>
    <row r="58" spans="1:8" ht="11.25">
      <c r="A58" s="33" t="s">
        <v>41</v>
      </c>
      <c r="B58" s="12">
        <v>20</v>
      </c>
      <c r="C58" s="17">
        <v>1.3</v>
      </c>
      <c r="D58" s="17">
        <v>0.2</v>
      </c>
      <c r="E58" s="17">
        <v>8.6</v>
      </c>
      <c r="F58" s="17">
        <v>43</v>
      </c>
      <c r="G58" s="34">
        <v>11</v>
      </c>
      <c r="H58" s="35" t="s">
        <v>42</v>
      </c>
    </row>
    <row r="59" spans="1:8" ht="11.25">
      <c r="A59" s="33" t="s">
        <v>43</v>
      </c>
      <c r="B59" s="36">
        <v>40</v>
      </c>
      <c r="C59" s="12">
        <v>3.2</v>
      </c>
      <c r="D59" s="12">
        <v>0.4</v>
      </c>
      <c r="E59" s="12">
        <v>20.4</v>
      </c>
      <c r="F59" s="12">
        <v>100</v>
      </c>
      <c r="G59" s="10" t="s">
        <v>44</v>
      </c>
      <c r="H59" s="20" t="s">
        <v>45</v>
      </c>
    </row>
    <row r="60" spans="1:8" ht="11.25">
      <c r="A60" s="22" t="s">
        <v>25</v>
      </c>
      <c r="B60" s="23">
        <f>SUM(B53:B59)</f>
        <v>760</v>
      </c>
      <c r="C60" s="24">
        <f>SUM(C53:C59)</f>
        <v>37.19</v>
      </c>
      <c r="D60" s="24">
        <f>SUM(D53:D59)</f>
        <v>30.080000000000002</v>
      </c>
      <c r="E60" s="24">
        <f>SUM(E53:E59)</f>
        <v>99.29999999999998</v>
      </c>
      <c r="F60" s="24">
        <f>SUM(F53:F59)</f>
        <v>823.39</v>
      </c>
      <c r="G60" s="23"/>
      <c r="H60" s="13"/>
    </row>
    <row r="61" spans="1:8" ht="11.25">
      <c r="A61" s="22" t="s">
        <v>46</v>
      </c>
      <c r="B61" s="23">
        <f>SUM(B51,B60)</f>
        <v>1265</v>
      </c>
      <c r="C61" s="23">
        <f>SUM(C51,C60)</f>
        <v>53.79</v>
      </c>
      <c r="D61" s="23">
        <f>SUM(D51,D60)</f>
        <v>42.28</v>
      </c>
      <c r="E61" s="23">
        <f>SUM(E51,E60)</f>
        <v>173.83999999999997</v>
      </c>
      <c r="F61" s="23">
        <f>SUM(F51,F60)</f>
        <v>1300.17</v>
      </c>
      <c r="G61" s="23"/>
      <c r="H61" s="13"/>
    </row>
    <row r="62" spans="1:8" ht="11.25">
      <c r="A62" s="113" t="s">
        <v>98</v>
      </c>
      <c r="B62" s="105"/>
      <c r="C62" s="105"/>
      <c r="D62" s="105"/>
      <c r="E62" s="105"/>
      <c r="F62" s="105"/>
      <c r="G62" s="106"/>
      <c r="H62" s="107"/>
    </row>
    <row r="63" spans="1:8" ht="11.25">
      <c r="A63" s="109" t="s">
        <v>2</v>
      </c>
      <c r="B63" s="104" t="s">
        <v>3</v>
      </c>
      <c r="C63" s="105"/>
      <c r="D63" s="105"/>
      <c r="E63" s="105"/>
      <c r="F63" s="105"/>
      <c r="G63" s="109" t="s">
        <v>4</v>
      </c>
      <c r="H63" s="109" t="s">
        <v>5</v>
      </c>
    </row>
    <row r="64" spans="1:8" ht="16.5" customHeight="1">
      <c r="A64" s="112"/>
      <c r="B64" s="2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112"/>
      <c r="H64" s="112"/>
    </row>
    <row r="65" spans="1:8" ht="11.25">
      <c r="A65" s="103" t="s">
        <v>11</v>
      </c>
      <c r="B65" s="103"/>
      <c r="C65" s="109"/>
      <c r="D65" s="109"/>
      <c r="E65" s="109"/>
      <c r="F65" s="109"/>
      <c r="G65" s="103"/>
      <c r="H65" s="103"/>
    </row>
    <row r="66" spans="1:8" ht="22.5">
      <c r="A66" s="13" t="s">
        <v>195</v>
      </c>
      <c r="B66" s="27">
        <v>150</v>
      </c>
      <c r="C66" s="77">
        <v>5.98</v>
      </c>
      <c r="D66" s="77">
        <v>5.8</v>
      </c>
      <c r="E66" s="77">
        <v>38.69</v>
      </c>
      <c r="F66" s="77">
        <v>228.81</v>
      </c>
      <c r="G66" s="18" t="s">
        <v>188</v>
      </c>
      <c r="H66" s="13" t="s">
        <v>68</v>
      </c>
    </row>
    <row r="67" spans="1:8" ht="11.25">
      <c r="A67" s="44" t="s">
        <v>102</v>
      </c>
      <c r="B67" s="36">
        <v>80</v>
      </c>
      <c r="C67" s="12">
        <v>8.22</v>
      </c>
      <c r="D67" s="12">
        <v>10.3</v>
      </c>
      <c r="E67" s="12">
        <v>21.86</v>
      </c>
      <c r="F67" s="12">
        <v>212.8</v>
      </c>
      <c r="G67" s="10" t="s">
        <v>103</v>
      </c>
      <c r="H67" s="20" t="s">
        <v>104</v>
      </c>
    </row>
    <row r="68" spans="1:8" ht="11.25">
      <c r="A68" s="20" t="s">
        <v>22</v>
      </c>
      <c r="B68" s="11">
        <v>215</v>
      </c>
      <c r="C68" s="11">
        <v>0.07</v>
      </c>
      <c r="D68" s="11">
        <v>0.02</v>
      </c>
      <c r="E68" s="11">
        <v>15</v>
      </c>
      <c r="F68" s="11">
        <v>60</v>
      </c>
      <c r="G68" s="11" t="s">
        <v>23</v>
      </c>
      <c r="H68" s="21" t="s">
        <v>24</v>
      </c>
    </row>
    <row r="69" spans="1:8" ht="11.25">
      <c r="A69" s="13" t="s">
        <v>54</v>
      </c>
      <c r="B69" s="36">
        <v>100</v>
      </c>
      <c r="C69" s="12">
        <v>0.4</v>
      </c>
      <c r="D69" s="12">
        <v>0.4</v>
      </c>
      <c r="E69" s="12">
        <f>19.6/2</f>
        <v>9.8</v>
      </c>
      <c r="F69" s="12">
        <f>94/2</f>
        <v>47</v>
      </c>
      <c r="G69" s="18" t="s">
        <v>55</v>
      </c>
      <c r="H69" s="13" t="s">
        <v>56</v>
      </c>
    </row>
    <row r="70" spans="1:8" ht="11.25">
      <c r="A70" s="22" t="s">
        <v>25</v>
      </c>
      <c r="B70" s="23">
        <f>SUM(B66:B69)</f>
        <v>545</v>
      </c>
      <c r="C70" s="23">
        <f>SUM(C66:C69)</f>
        <v>14.670000000000002</v>
      </c>
      <c r="D70" s="23">
        <f>SUM(D66:D69)</f>
        <v>16.52</v>
      </c>
      <c r="E70" s="23">
        <f>SUM(E66:E69)</f>
        <v>85.35</v>
      </c>
      <c r="F70" s="23">
        <f>SUM(F66:F69)</f>
        <v>548.61</v>
      </c>
      <c r="G70" s="23"/>
      <c r="H70" s="13"/>
    </row>
    <row r="71" spans="1:8" ht="11.25">
      <c r="A71" s="104" t="s">
        <v>26</v>
      </c>
      <c r="B71" s="105"/>
      <c r="C71" s="106"/>
      <c r="D71" s="106"/>
      <c r="E71" s="106"/>
      <c r="F71" s="106"/>
      <c r="G71" s="105"/>
      <c r="H71" s="110"/>
    </row>
    <row r="72" spans="1:8" ht="14.25" customHeight="1">
      <c r="A72" s="14" t="s">
        <v>105</v>
      </c>
      <c r="B72" s="60">
        <v>200</v>
      </c>
      <c r="C72" s="6">
        <v>3.6</v>
      </c>
      <c r="D72" s="6">
        <v>3.23</v>
      </c>
      <c r="E72" s="6">
        <v>13.31</v>
      </c>
      <c r="F72" s="6">
        <v>98.97</v>
      </c>
      <c r="G72" s="56" t="s">
        <v>106</v>
      </c>
      <c r="H72" s="31" t="s">
        <v>107</v>
      </c>
    </row>
    <row r="73" spans="1:8" ht="11.25">
      <c r="A73" s="13" t="s">
        <v>49</v>
      </c>
      <c r="B73" s="36">
        <v>90</v>
      </c>
      <c r="C73" s="32">
        <v>14.68</v>
      </c>
      <c r="D73" s="32">
        <v>8.58</v>
      </c>
      <c r="E73" s="32">
        <v>11.03</v>
      </c>
      <c r="F73" s="32">
        <v>180.7</v>
      </c>
      <c r="G73" s="18" t="s">
        <v>50</v>
      </c>
      <c r="H73" s="20" t="s">
        <v>51</v>
      </c>
    </row>
    <row r="74" spans="1:8" ht="24.75" customHeight="1">
      <c r="A74" s="40" t="s">
        <v>185</v>
      </c>
      <c r="B74" s="5">
        <v>150</v>
      </c>
      <c r="C74" s="77">
        <v>7.41</v>
      </c>
      <c r="D74" s="77">
        <v>6.22</v>
      </c>
      <c r="E74" s="77">
        <v>36.51</v>
      </c>
      <c r="F74" s="77">
        <v>230.35</v>
      </c>
      <c r="G74" s="48" t="s">
        <v>152</v>
      </c>
      <c r="H74" s="61" t="s">
        <v>52</v>
      </c>
    </row>
    <row r="75" spans="1:8" ht="22.5">
      <c r="A75" s="29" t="s">
        <v>108</v>
      </c>
      <c r="B75" s="5">
        <v>60</v>
      </c>
      <c r="C75" s="6">
        <v>0.99</v>
      </c>
      <c r="D75" s="6">
        <v>5.03</v>
      </c>
      <c r="E75" s="6">
        <v>3.7</v>
      </c>
      <c r="F75" s="6">
        <v>61.45</v>
      </c>
      <c r="G75" s="30">
        <v>306</v>
      </c>
      <c r="H75" s="20" t="s">
        <v>109</v>
      </c>
    </row>
    <row r="76" spans="1:8" ht="11.25">
      <c r="A76" s="13" t="s">
        <v>110</v>
      </c>
      <c r="B76" s="10">
        <v>200</v>
      </c>
      <c r="C76" s="11">
        <v>0</v>
      </c>
      <c r="D76" s="11">
        <v>0</v>
      </c>
      <c r="E76" s="11">
        <v>19.97</v>
      </c>
      <c r="F76" s="11">
        <v>76</v>
      </c>
      <c r="G76" s="10" t="s">
        <v>111</v>
      </c>
      <c r="H76" s="20" t="s">
        <v>112</v>
      </c>
    </row>
    <row r="77" spans="1:8" ht="11.25">
      <c r="A77" s="33" t="s">
        <v>41</v>
      </c>
      <c r="B77" s="12">
        <v>20</v>
      </c>
      <c r="C77" s="17">
        <v>1.3</v>
      </c>
      <c r="D77" s="17">
        <v>0.2</v>
      </c>
      <c r="E77" s="17">
        <v>8.6</v>
      </c>
      <c r="F77" s="17">
        <v>43</v>
      </c>
      <c r="G77" s="34">
        <v>11</v>
      </c>
      <c r="H77" s="35" t="s">
        <v>42</v>
      </c>
    </row>
    <row r="78" spans="1:8" ht="11.25">
      <c r="A78" s="33" t="s">
        <v>43</v>
      </c>
      <c r="B78" s="36">
        <v>40</v>
      </c>
      <c r="C78" s="12">
        <v>3.2</v>
      </c>
      <c r="D78" s="12">
        <v>0.4</v>
      </c>
      <c r="E78" s="12">
        <v>20.4</v>
      </c>
      <c r="F78" s="12">
        <v>100</v>
      </c>
      <c r="G78" s="10" t="s">
        <v>44</v>
      </c>
      <c r="H78" s="20" t="s">
        <v>45</v>
      </c>
    </row>
    <row r="79" spans="1:8" ht="11.25">
      <c r="A79" s="22" t="s">
        <v>25</v>
      </c>
      <c r="B79" s="23">
        <f>SUM(B72:B78)</f>
        <v>760</v>
      </c>
      <c r="C79" s="24">
        <f>SUM(C72:C78)</f>
        <v>31.18</v>
      </c>
      <c r="D79" s="24">
        <f>SUM(D72:D78)</f>
        <v>23.66</v>
      </c>
      <c r="E79" s="24">
        <f>SUM(E72:E78)</f>
        <v>113.51999999999998</v>
      </c>
      <c r="F79" s="24">
        <f>SUM(F72:F78)</f>
        <v>790.47</v>
      </c>
      <c r="G79" s="23"/>
      <c r="H79" s="13"/>
    </row>
    <row r="80" spans="1:8" ht="11.25">
      <c r="A80" s="22" t="s">
        <v>46</v>
      </c>
      <c r="B80" s="23">
        <f>SUM(B70,B79)</f>
        <v>1305</v>
      </c>
      <c r="C80" s="23">
        <f>SUM(C70,C79)</f>
        <v>45.85</v>
      </c>
      <c r="D80" s="23">
        <f>SUM(D70,D79)</f>
        <v>40.18</v>
      </c>
      <c r="E80" s="23">
        <f>SUM(E70,E79)</f>
        <v>198.86999999999998</v>
      </c>
      <c r="F80" s="23">
        <f>SUM(F70,F79)</f>
        <v>1339.08</v>
      </c>
      <c r="G80" s="23"/>
      <c r="H80" s="13"/>
    </row>
    <row r="81" spans="1:8" ht="11.25">
      <c r="A81" s="111" t="s">
        <v>113</v>
      </c>
      <c r="B81" s="111"/>
      <c r="C81" s="111"/>
      <c r="D81" s="111"/>
      <c r="E81" s="111"/>
      <c r="F81" s="111"/>
      <c r="G81" s="111"/>
      <c r="H81" s="111"/>
    </row>
    <row r="82" spans="1:8" ht="11.25">
      <c r="A82" s="109" t="s">
        <v>2</v>
      </c>
      <c r="B82" s="104" t="s">
        <v>3</v>
      </c>
      <c r="C82" s="105"/>
      <c r="D82" s="105"/>
      <c r="E82" s="105"/>
      <c r="F82" s="105"/>
      <c r="G82" s="109" t="s">
        <v>4</v>
      </c>
      <c r="H82" s="109" t="s">
        <v>5</v>
      </c>
    </row>
    <row r="83" spans="1:8" ht="14.25" customHeight="1">
      <c r="A83" s="112"/>
      <c r="B83" s="2" t="s">
        <v>6</v>
      </c>
      <c r="C83" s="3" t="s">
        <v>7</v>
      </c>
      <c r="D83" s="3" t="s">
        <v>8</v>
      </c>
      <c r="E83" s="3" t="s">
        <v>9</v>
      </c>
      <c r="F83" s="3" t="s">
        <v>10</v>
      </c>
      <c r="G83" s="112"/>
      <c r="H83" s="112"/>
    </row>
    <row r="84" spans="1:8" ht="11.25">
      <c r="A84" s="103" t="s">
        <v>11</v>
      </c>
      <c r="B84" s="103"/>
      <c r="C84" s="103"/>
      <c r="D84" s="103"/>
      <c r="E84" s="103"/>
      <c r="F84" s="103"/>
      <c r="G84" s="103"/>
      <c r="H84" s="103"/>
    </row>
    <row r="85" spans="1:8" ht="12" customHeight="1">
      <c r="A85" s="20" t="s">
        <v>114</v>
      </c>
      <c r="B85" s="10">
        <v>90</v>
      </c>
      <c r="C85" s="12">
        <v>11.1</v>
      </c>
      <c r="D85" s="12">
        <v>14.26</v>
      </c>
      <c r="E85" s="12">
        <v>10.2</v>
      </c>
      <c r="F85" s="12">
        <v>215.87</v>
      </c>
      <c r="G85" s="18" t="s">
        <v>115</v>
      </c>
      <c r="H85" s="13" t="s">
        <v>116</v>
      </c>
    </row>
    <row r="86" spans="1:8" ht="22.5">
      <c r="A86" s="13" t="s">
        <v>193</v>
      </c>
      <c r="B86" s="36">
        <v>150</v>
      </c>
      <c r="C86" s="77">
        <v>3.42</v>
      </c>
      <c r="D86" s="77">
        <v>6.5</v>
      </c>
      <c r="E86" s="77">
        <v>34.95</v>
      </c>
      <c r="F86" s="77">
        <v>214.46</v>
      </c>
      <c r="G86" s="48" t="s">
        <v>194</v>
      </c>
      <c r="H86" s="21" t="s">
        <v>92</v>
      </c>
    </row>
    <row r="87" spans="1:8" ht="22.5">
      <c r="A87" s="29" t="s">
        <v>117</v>
      </c>
      <c r="B87" s="12">
        <v>20</v>
      </c>
      <c r="C87" s="32">
        <v>0.22</v>
      </c>
      <c r="D87" s="32">
        <v>0.04</v>
      </c>
      <c r="E87" s="32">
        <v>0.76</v>
      </c>
      <c r="F87" s="32">
        <v>4.4</v>
      </c>
      <c r="G87" s="32" t="s">
        <v>118</v>
      </c>
      <c r="H87" s="20" t="s">
        <v>119</v>
      </c>
    </row>
    <row r="88" spans="1:8" ht="11.25">
      <c r="A88" s="33" t="s">
        <v>53</v>
      </c>
      <c r="B88" s="36">
        <v>20</v>
      </c>
      <c r="C88" s="12">
        <f>3.2/2</f>
        <v>1.6</v>
      </c>
      <c r="D88" s="12">
        <f>0.4/2</f>
        <v>0.2</v>
      </c>
      <c r="E88" s="12">
        <f>20.4/2</f>
        <v>10.2</v>
      </c>
      <c r="F88" s="12">
        <v>50</v>
      </c>
      <c r="G88" s="10" t="s">
        <v>44</v>
      </c>
      <c r="H88" s="20" t="s">
        <v>45</v>
      </c>
    </row>
    <row r="89" spans="1:8" ht="11.25">
      <c r="A89" s="44" t="s">
        <v>57</v>
      </c>
      <c r="B89" s="12">
        <v>222</v>
      </c>
      <c r="C89" s="10">
        <v>0.13</v>
      </c>
      <c r="D89" s="10">
        <v>0.02</v>
      </c>
      <c r="E89" s="10">
        <v>15.2</v>
      </c>
      <c r="F89" s="10">
        <v>62</v>
      </c>
      <c r="G89" s="11" t="s">
        <v>58</v>
      </c>
      <c r="H89" s="45" t="s">
        <v>59</v>
      </c>
    </row>
    <row r="90" spans="1:8" ht="11.25">
      <c r="A90" s="22" t="s">
        <v>25</v>
      </c>
      <c r="B90" s="23">
        <f>SUM(B85:B89)</f>
        <v>502</v>
      </c>
      <c r="C90" s="24">
        <f>SUM(C85:C89)</f>
        <v>16.47</v>
      </c>
      <c r="D90" s="24">
        <f>SUM(D85:D89)</f>
        <v>21.019999999999996</v>
      </c>
      <c r="E90" s="24">
        <f>SUM(E85:E89)</f>
        <v>71.31</v>
      </c>
      <c r="F90" s="24">
        <f>SUM(F85:F89)</f>
        <v>546.73</v>
      </c>
      <c r="G90" s="23"/>
      <c r="H90" s="13"/>
    </row>
    <row r="91" spans="1:8" ht="11.25">
      <c r="A91" s="104" t="s">
        <v>26</v>
      </c>
      <c r="B91" s="105"/>
      <c r="C91" s="106"/>
      <c r="D91" s="106"/>
      <c r="E91" s="106"/>
      <c r="F91" s="106"/>
      <c r="G91" s="105"/>
      <c r="H91" s="110"/>
    </row>
    <row r="92" spans="1:8" ht="13.5" customHeight="1">
      <c r="A92" s="13" t="s">
        <v>27</v>
      </c>
      <c r="B92" s="36">
        <v>200</v>
      </c>
      <c r="C92" s="62">
        <v>1.62</v>
      </c>
      <c r="D92" s="62">
        <v>2.19</v>
      </c>
      <c r="E92" s="62">
        <v>12.81</v>
      </c>
      <c r="F92" s="62">
        <v>77.13</v>
      </c>
      <c r="G92" s="25" t="s">
        <v>28</v>
      </c>
      <c r="H92" s="20" t="s">
        <v>29</v>
      </c>
    </row>
    <row r="93" spans="1:8" ht="11.25">
      <c r="A93" s="13" t="s">
        <v>120</v>
      </c>
      <c r="B93" s="36">
        <v>100</v>
      </c>
      <c r="C93" s="6">
        <v>6.55</v>
      </c>
      <c r="D93" s="6">
        <v>12</v>
      </c>
      <c r="E93" s="6">
        <v>3.1</v>
      </c>
      <c r="F93" s="6">
        <v>147</v>
      </c>
      <c r="G93" s="18">
        <v>354</v>
      </c>
      <c r="H93" s="20" t="s">
        <v>121</v>
      </c>
    </row>
    <row r="94" spans="1:8" s="87" customFormat="1" ht="22.5">
      <c r="A94" s="13" t="s">
        <v>196</v>
      </c>
      <c r="B94" s="5">
        <v>150</v>
      </c>
      <c r="C94" s="77">
        <v>2.46</v>
      </c>
      <c r="D94" s="77">
        <v>5.53</v>
      </c>
      <c r="E94" s="77">
        <v>19.21</v>
      </c>
      <c r="F94" s="77">
        <v>131.7</v>
      </c>
      <c r="G94" s="7" t="s">
        <v>197</v>
      </c>
      <c r="H94" s="13" t="s">
        <v>124</v>
      </c>
    </row>
    <row r="95" spans="1:8" ht="11.25">
      <c r="A95" s="44" t="s">
        <v>125</v>
      </c>
      <c r="B95" s="11">
        <v>200</v>
      </c>
      <c r="C95" s="10">
        <v>0.6</v>
      </c>
      <c r="D95" s="10">
        <v>0.4</v>
      </c>
      <c r="E95" s="10">
        <v>32.6</v>
      </c>
      <c r="F95" s="10">
        <v>136.4</v>
      </c>
      <c r="G95" s="11" t="s">
        <v>126</v>
      </c>
      <c r="H95" s="63" t="s">
        <v>127</v>
      </c>
    </row>
    <row r="96" spans="1:8" ht="12.75" customHeight="1">
      <c r="A96" s="14" t="s">
        <v>18</v>
      </c>
      <c r="B96" s="15">
        <v>90</v>
      </c>
      <c r="C96" s="15">
        <v>0.45</v>
      </c>
      <c r="D96" s="15">
        <v>1.08</v>
      </c>
      <c r="E96" s="15">
        <v>12.6</v>
      </c>
      <c r="F96" s="15">
        <v>63</v>
      </c>
      <c r="G96" s="15"/>
      <c r="H96" s="14"/>
    </row>
    <row r="97" spans="1:8" ht="11.25">
      <c r="A97" s="33" t="s">
        <v>41</v>
      </c>
      <c r="B97" s="12">
        <v>20</v>
      </c>
      <c r="C97" s="17">
        <v>1.3</v>
      </c>
      <c r="D97" s="17">
        <v>0.2</v>
      </c>
      <c r="E97" s="17">
        <v>8.6</v>
      </c>
      <c r="F97" s="17">
        <v>43</v>
      </c>
      <c r="G97" s="34">
        <v>11</v>
      </c>
      <c r="H97" s="35" t="s">
        <v>42</v>
      </c>
    </row>
    <row r="98" spans="1:8" ht="11.25">
      <c r="A98" s="33" t="s">
        <v>43</v>
      </c>
      <c r="B98" s="36">
        <v>40</v>
      </c>
      <c r="C98" s="12">
        <v>3.2</v>
      </c>
      <c r="D98" s="12">
        <v>0.4</v>
      </c>
      <c r="E98" s="12">
        <v>20.4</v>
      </c>
      <c r="F98" s="12">
        <v>100</v>
      </c>
      <c r="G98" s="10" t="s">
        <v>44</v>
      </c>
      <c r="H98" s="20" t="s">
        <v>45</v>
      </c>
    </row>
    <row r="99" spans="1:8" ht="11.25">
      <c r="A99" s="22" t="s">
        <v>25</v>
      </c>
      <c r="B99" s="23">
        <f>SUM(B92:B98)</f>
        <v>800</v>
      </c>
      <c r="C99" s="24">
        <f>SUM(C92:C98)</f>
        <v>16.18</v>
      </c>
      <c r="D99" s="24">
        <f>SUM(D92:D98)</f>
        <v>21.799999999999994</v>
      </c>
      <c r="E99" s="24">
        <f>SUM(E92:E98)</f>
        <v>109.32</v>
      </c>
      <c r="F99" s="24">
        <f>SUM(F92:F98)</f>
        <v>698.23</v>
      </c>
      <c r="G99" s="23"/>
      <c r="H99" s="13"/>
    </row>
    <row r="100" spans="1:8" ht="11.25">
      <c r="A100" s="22" t="s">
        <v>46</v>
      </c>
      <c r="B100" s="23">
        <f>SUM(B90,B99)</f>
        <v>1302</v>
      </c>
      <c r="C100" s="23">
        <f>SUM(C90,C99)</f>
        <v>32.65</v>
      </c>
      <c r="D100" s="23">
        <f>SUM(D90,D99)</f>
        <v>42.81999999999999</v>
      </c>
      <c r="E100" s="23">
        <f>SUM(E90,E99)</f>
        <v>180.63</v>
      </c>
      <c r="F100" s="23">
        <f>SUM(F90,F99)</f>
        <v>1244.96</v>
      </c>
      <c r="G100" s="23"/>
      <c r="H100" s="13"/>
    </row>
    <row r="101" spans="1:8" ht="11.25">
      <c r="A101" s="115" t="s">
        <v>128</v>
      </c>
      <c r="B101" s="116"/>
      <c r="C101" s="116"/>
      <c r="D101" s="116"/>
      <c r="E101" s="116"/>
      <c r="F101" s="116"/>
      <c r="G101" s="117"/>
      <c r="H101" s="118"/>
    </row>
    <row r="102" spans="1:8" ht="11.25">
      <c r="A102" s="109" t="s">
        <v>2</v>
      </c>
      <c r="B102" s="104" t="s">
        <v>3</v>
      </c>
      <c r="C102" s="105"/>
      <c r="D102" s="105"/>
      <c r="E102" s="105"/>
      <c r="F102" s="105"/>
      <c r="G102" s="109" t="s">
        <v>4</v>
      </c>
      <c r="H102" s="109" t="s">
        <v>5</v>
      </c>
    </row>
    <row r="103" spans="1:8" ht="15.75" customHeight="1">
      <c r="A103" s="112"/>
      <c r="B103" s="2" t="s">
        <v>6</v>
      </c>
      <c r="C103" s="3" t="s">
        <v>7</v>
      </c>
      <c r="D103" s="3" t="s">
        <v>8</v>
      </c>
      <c r="E103" s="3" t="s">
        <v>9</v>
      </c>
      <c r="F103" s="3" t="s">
        <v>10</v>
      </c>
      <c r="G103" s="112"/>
      <c r="H103" s="112"/>
    </row>
    <row r="104" spans="1:8" ht="11.25">
      <c r="A104" s="103" t="s">
        <v>11</v>
      </c>
      <c r="B104" s="103"/>
      <c r="C104" s="109"/>
      <c r="D104" s="109"/>
      <c r="E104" s="109"/>
      <c r="F104" s="109"/>
      <c r="G104" s="103"/>
      <c r="H104" s="103"/>
    </row>
    <row r="105" spans="1:8" ht="18.75" customHeight="1">
      <c r="A105" s="4" t="s">
        <v>198</v>
      </c>
      <c r="B105" s="5">
        <v>250</v>
      </c>
      <c r="C105" s="77">
        <v>3.76</v>
      </c>
      <c r="D105" s="77">
        <v>10.54</v>
      </c>
      <c r="E105" s="77">
        <v>43.15</v>
      </c>
      <c r="F105" s="77">
        <v>280.93</v>
      </c>
      <c r="G105" s="88" t="s">
        <v>199</v>
      </c>
      <c r="H105" s="20" t="s">
        <v>131</v>
      </c>
    </row>
    <row r="106" spans="1:8" ht="11.25">
      <c r="A106" s="14" t="s">
        <v>132</v>
      </c>
      <c r="B106" s="15">
        <v>30</v>
      </c>
      <c r="C106" s="57">
        <f>7.1/2</f>
        <v>3.55</v>
      </c>
      <c r="D106" s="57">
        <f>2.6/2</f>
        <v>1.3</v>
      </c>
      <c r="E106" s="57">
        <f>41.8/2</f>
        <v>20.9</v>
      </c>
      <c r="F106" s="57">
        <f>219.1/2</f>
        <v>109.55</v>
      </c>
      <c r="G106" s="57"/>
      <c r="H106" s="31"/>
    </row>
    <row r="107" spans="1:8" ht="11.25">
      <c r="A107" s="16" t="s">
        <v>19</v>
      </c>
      <c r="B107" s="17">
        <v>30</v>
      </c>
      <c r="C107" s="17">
        <v>2.25</v>
      </c>
      <c r="D107" s="17">
        <v>0.9</v>
      </c>
      <c r="E107" s="17">
        <v>15.6</v>
      </c>
      <c r="F107" s="18">
        <v>79.5</v>
      </c>
      <c r="G107" s="18" t="s">
        <v>20</v>
      </c>
      <c r="H107" s="19" t="s">
        <v>21</v>
      </c>
    </row>
    <row r="108" spans="1:8" ht="11.25">
      <c r="A108" s="20" t="s">
        <v>22</v>
      </c>
      <c r="B108" s="11">
        <v>215</v>
      </c>
      <c r="C108" s="11">
        <v>0.07</v>
      </c>
      <c r="D108" s="11">
        <v>0.02</v>
      </c>
      <c r="E108" s="11">
        <v>15</v>
      </c>
      <c r="F108" s="11">
        <v>60</v>
      </c>
      <c r="G108" s="11" t="s">
        <v>23</v>
      </c>
      <c r="H108" s="21" t="s">
        <v>24</v>
      </c>
    </row>
    <row r="109" spans="1:8" ht="11.25">
      <c r="A109" s="22" t="s">
        <v>25</v>
      </c>
      <c r="B109" s="23">
        <f>SUM(B105:B108)</f>
        <v>525</v>
      </c>
      <c r="C109" s="24">
        <f>SUM(C105:C108)</f>
        <v>9.629999999999999</v>
      </c>
      <c r="D109" s="24">
        <f>SUM(D105:D108)</f>
        <v>12.76</v>
      </c>
      <c r="E109" s="24">
        <f>SUM(E105:E108)</f>
        <v>94.64999999999999</v>
      </c>
      <c r="F109" s="24">
        <f>SUM(F105:F108)</f>
        <v>529.98</v>
      </c>
      <c r="G109" s="23"/>
      <c r="H109" s="13"/>
    </row>
    <row r="110" spans="1:8" ht="11.25">
      <c r="A110" s="111" t="s">
        <v>26</v>
      </c>
      <c r="B110" s="111"/>
      <c r="C110" s="114"/>
      <c r="D110" s="114"/>
      <c r="E110" s="114"/>
      <c r="F110" s="114"/>
      <c r="G110" s="111"/>
      <c r="H110" s="111"/>
    </row>
    <row r="111" spans="1:8" ht="21" customHeight="1">
      <c r="A111" s="13" t="s">
        <v>200</v>
      </c>
      <c r="B111" s="64">
        <v>200</v>
      </c>
      <c r="C111" s="77">
        <v>1.18</v>
      </c>
      <c r="D111" s="77">
        <v>4.84</v>
      </c>
      <c r="E111" s="77">
        <v>9.08</v>
      </c>
      <c r="F111" s="77">
        <v>76.18</v>
      </c>
      <c r="G111" s="25" t="s">
        <v>134</v>
      </c>
      <c r="H111" s="65" t="s">
        <v>135</v>
      </c>
    </row>
    <row r="112" spans="1:8" ht="11.25">
      <c r="A112" s="21" t="s">
        <v>136</v>
      </c>
      <c r="B112" s="10">
        <v>90</v>
      </c>
      <c r="C112" s="32">
        <v>14.7</v>
      </c>
      <c r="D112" s="32">
        <f>12.3*0.9</f>
        <v>11.07</v>
      </c>
      <c r="E112" s="32">
        <v>12.95</v>
      </c>
      <c r="F112" s="32">
        <f>242.41*0.9</f>
        <v>218.169</v>
      </c>
      <c r="G112" s="12" t="s">
        <v>137</v>
      </c>
      <c r="H112" s="20" t="s">
        <v>138</v>
      </c>
    </row>
    <row r="113" spans="1:8" ht="22.5">
      <c r="A113" s="13" t="s">
        <v>187</v>
      </c>
      <c r="B113" s="27">
        <v>150</v>
      </c>
      <c r="C113" s="77">
        <v>5.98</v>
      </c>
      <c r="D113" s="77">
        <v>5.8</v>
      </c>
      <c r="E113" s="77">
        <v>38.69</v>
      </c>
      <c r="F113" s="77">
        <v>228.81</v>
      </c>
      <c r="G113" s="18" t="s">
        <v>188</v>
      </c>
      <c r="H113" s="13" t="s">
        <v>68</v>
      </c>
    </row>
    <row r="114" spans="1:8" ht="11.25">
      <c r="A114" s="13" t="s">
        <v>139</v>
      </c>
      <c r="B114" s="11">
        <v>200</v>
      </c>
      <c r="C114" s="32">
        <v>0.33</v>
      </c>
      <c r="D114" s="32">
        <v>0</v>
      </c>
      <c r="E114" s="32">
        <v>22.78</v>
      </c>
      <c r="F114" s="32">
        <v>94.44</v>
      </c>
      <c r="G114" s="18" t="s">
        <v>140</v>
      </c>
      <c r="H114" s="20" t="s">
        <v>141</v>
      </c>
    </row>
    <row r="115" spans="1:8" ht="11.25">
      <c r="A115" s="33" t="s">
        <v>41</v>
      </c>
      <c r="B115" s="12">
        <v>20</v>
      </c>
      <c r="C115" s="17">
        <v>1.3</v>
      </c>
      <c r="D115" s="17">
        <v>0.2</v>
      </c>
      <c r="E115" s="17">
        <v>8.6</v>
      </c>
      <c r="F115" s="17">
        <v>43</v>
      </c>
      <c r="G115" s="34">
        <v>11</v>
      </c>
      <c r="H115" s="35" t="s">
        <v>42</v>
      </c>
    </row>
    <row r="116" spans="1:8" ht="11.25">
      <c r="A116" s="33" t="s">
        <v>43</v>
      </c>
      <c r="B116" s="36">
        <v>40</v>
      </c>
      <c r="C116" s="12">
        <v>3.2</v>
      </c>
      <c r="D116" s="12">
        <v>0.4</v>
      </c>
      <c r="E116" s="12">
        <v>20.4</v>
      </c>
      <c r="F116" s="12">
        <v>100</v>
      </c>
      <c r="G116" s="10" t="s">
        <v>44</v>
      </c>
      <c r="H116" s="20" t="s">
        <v>45</v>
      </c>
    </row>
    <row r="117" spans="1:8" ht="11.25">
      <c r="A117" s="22" t="s">
        <v>25</v>
      </c>
      <c r="B117" s="23">
        <f>SUM(B111:B116)</f>
        <v>700</v>
      </c>
      <c r="C117" s="24">
        <f>SUM(C111:C116)</f>
        <v>26.689999999999998</v>
      </c>
      <c r="D117" s="24">
        <f>SUM(D111:D116)</f>
        <v>22.31</v>
      </c>
      <c r="E117" s="24">
        <f>SUM(E111:E116)</f>
        <v>112.5</v>
      </c>
      <c r="F117" s="24">
        <f>SUM(F111:F116)</f>
        <v>760.5990000000002</v>
      </c>
      <c r="G117" s="23"/>
      <c r="H117" s="13"/>
    </row>
    <row r="118" spans="1:8" ht="11.25">
      <c r="A118" s="22" t="s">
        <v>46</v>
      </c>
      <c r="B118" s="23">
        <f>SUM(B109,B117)</f>
        <v>1225</v>
      </c>
      <c r="C118" s="23">
        <f>SUM(C109,C117)</f>
        <v>36.31999999999999</v>
      </c>
      <c r="D118" s="23">
        <f>SUM(D109,D117)</f>
        <v>35.07</v>
      </c>
      <c r="E118" s="23">
        <f>SUM(E109,E117)</f>
        <v>207.14999999999998</v>
      </c>
      <c r="F118" s="23">
        <f>SUM(F109,F117)</f>
        <v>1290.5790000000002</v>
      </c>
      <c r="G118" s="23"/>
      <c r="H118" s="13"/>
    </row>
    <row r="119" spans="1:8" ht="11.25">
      <c r="A119" s="111" t="s">
        <v>142</v>
      </c>
      <c r="B119" s="111"/>
      <c r="C119" s="111"/>
      <c r="D119" s="111"/>
      <c r="E119" s="111"/>
      <c r="F119" s="111"/>
      <c r="G119" s="111"/>
      <c r="H119" s="111"/>
    </row>
    <row r="120" spans="1:8" ht="11.25">
      <c r="A120" s="113" t="s">
        <v>1</v>
      </c>
      <c r="B120" s="105"/>
      <c r="C120" s="105"/>
      <c r="D120" s="105"/>
      <c r="E120" s="105"/>
      <c r="F120" s="105"/>
      <c r="G120" s="106"/>
      <c r="H120" s="107"/>
    </row>
    <row r="121" spans="1:8" ht="11.25">
      <c r="A121" s="109" t="s">
        <v>2</v>
      </c>
      <c r="B121" s="104" t="s">
        <v>3</v>
      </c>
      <c r="C121" s="105"/>
      <c r="D121" s="105"/>
      <c r="E121" s="105"/>
      <c r="F121" s="105"/>
      <c r="G121" s="109" t="s">
        <v>4</v>
      </c>
      <c r="H121" s="109" t="s">
        <v>5</v>
      </c>
    </row>
    <row r="122" spans="1:8" ht="14.25" customHeight="1">
      <c r="A122" s="112"/>
      <c r="B122" s="2" t="s">
        <v>6</v>
      </c>
      <c r="C122" s="3" t="s">
        <v>7</v>
      </c>
      <c r="D122" s="3" t="s">
        <v>8</v>
      </c>
      <c r="E122" s="3" t="s">
        <v>9</v>
      </c>
      <c r="F122" s="3" t="s">
        <v>10</v>
      </c>
      <c r="G122" s="112"/>
      <c r="H122" s="112"/>
    </row>
    <row r="123" spans="1:8" ht="11.25">
      <c r="A123" s="103" t="s">
        <v>11</v>
      </c>
      <c r="B123" s="103"/>
      <c r="C123" s="109"/>
      <c r="D123" s="109"/>
      <c r="E123" s="109"/>
      <c r="F123" s="109"/>
      <c r="G123" s="103"/>
      <c r="H123" s="103"/>
    </row>
    <row r="124" spans="1:8" ht="22.5">
      <c r="A124" s="45" t="s">
        <v>201</v>
      </c>
      <c r="B124" s="5">
        <v>205</v>
      </c>
      <c r="C124" s="77">
        <v>2.62</v>
      </c>
      <c r="D124" s="77">
        <v>5.28</v>
      </c>
      <c r="E124" s="77">
        <v>36.79</v>
      </c>
      <c r="F124" s="77">
        <v>202.35</v>
      </c>
      <c r="G124" s="7" t="s">
        <v>144</v>
      </c>
      <c r="H124" s="89" t="s">
        <v>145</v>
      </c>
    </row>
    <row r="125" spans="1:8" ht="12.75" customHeight="1">
      <c r="A125" s="14" t="s">
        <v>18</v>
      </c>
      <c r="B125" s="15">
        <v>90</v>
      </c>
      <c r="C125" s="69">
        <v>0.45</v>
      </c>
      <c r="D125" s="69">
        <v>1.08</v>
      </c>
      <c r="E125" s="69">
        <v>12.6</v>
      </c>
      <c r="F125" s="69">
        <v>63</v>
      </c>
      <c r="G125" s="15"/>
      <c r="H125" s="14"/>
    </row>
    <row r="126" spans="1:8" ht="11.25">
      <c r="A126" s="16" t="s">
        <v>19</v>
      </c>
      <c r="B126" s="41">
        <v>40</v>
      </c>
      <c r="C126" s="6">
        <v>3</v>
      </c>
      <c r="D126" s="6">
        <v>1.2</v>
      </c>
      <c r="E126" s="6">
        <v>20.8</v>
      </c>
      <c r="F126" s="6">
        <v>106</v>
      </c>
      <c r="G126" s="18" t="s">
        <v>20</v>
      </c>
      <c r="H126" s="19" t="s">
        <v>21</v>
      </c>
    </row>
    <row r="127" spans="1:8" ht="11.25">
      <c r="A127" s="44" t="s">
        <v>57</v>
      </c>
      <c r="B127" s="12">
        <v>222</v>
      </c>
      <c r="C127" s="11">
        <v>0.13</v>
      </c>
      <c r="D127" s="11">
        <v>0.02</v>
      </c>
      <c r="E127" s="11">
        <v>15.2</v>
      </c>
      <c r="F127" s="11">
        <v>62</v>
      </c>
      <c r="G127" s="11" t="s">
        <v>58</v>
      </c>
      <c r="H127" s="45" t="s">
        <v>59</v>
      </c>
    </row>
    <row r="128" spans="1:8" ht="11.25">
      <c r="A128" s="22" t="s">
        <v>25</v>
      </c>
      <c r="B128" s="23">
        <f>SUM(B124:B127)</f>
        <v>557</v>
      </c>
      <c r="C128" s="23">
        <f>SUM(C124:C127)</f>
        <v>6.2</v>
      </c>
      <c r="D128" s="23">
        <f>SUM(D124:D127)</f>
        <v>7.58</v>
      </c>
      <c r="E128" s="23">
        <f>SUM(E124:E127)</f>
        <v>85.39</v>
      </c>
      <c r="F128" s="23">
        <f>SUM(F124:F127)</f>
        <v>433.35</v>
      </c>
      <c r="G128" s="23"/>
      <c r="H128" s="13"/>
    </row>
    <row r="129" spans="1:8" ht="11.25">
      <c r="A129" s="104" t="s">
        <v>26</v>
      </c>
      <c r="B129" s="105"/>
      <c r="C129" s="105"/>
      <c r="D129" s="105"/>
      <c r="E129" s="105"/>
      <c r="F129" s="105"/>
      <c r="G129" s="105"/>
      <c r="H129" s="110"/>
    </row>
    <row r="130" spans="1:8" ht="11.25">
      <c r="A130" s="14" t="s">
        <v>84</v>
      </c>
      <c r="B130" s="55">
        <v>200</v>
      </c>
      <c r="C130" s="6">
        <v>6.41</v>
      </c>
      <c r="D130" s="6">
        <v>5.58</v>
      </c>
      <c r="E130" s="6">
        <v>10.32</v>
      </c>
      <c r="F130" s="6">
        <v>121.22</v>
      </c>
      <c r="G130" s="56" t="s">
        <v>85</v>
      </c>
      <c r="H130" s="31" t="s">
        <v>86</v>
      </c>
    </row>
    <row r="131" spans="1:8" ht="11.25">
      <c r="A131" s="13" t="s">
        <v>120</v>
      </c>
      <c r="B131" s="36">
        <v>100</v>
      </c>
      <c r="C131" s="6">
        <v>6.55</v>
      </c>
      <c r="D131" s="6">
        <v>12</v>
      </c>
      <c r="E131" s="6">
        <v>3.1</v>
      </c>
      <c r="F131" s="6">
        <v>147</v>
      </c>
      <c r="G131" s="18">
        <v>354</v>
      </c>
      <c r="H131" s="20" t="s">
        <v>121</v>
      </c>
    </row>
    <row r="132" spans="1:8" ht="24.75" customHeight="1">
      <c r="A132" s="40" t="s">
        <v>185</v>
      </c>
      <c r="B132" s="5">
        <v>150</v>
      </c>
      <c r="C132" s="77">
        <v>7.41</v>
      </c>
      <c r="D132" s="77">
        <v>6.22</v>
      </c>
      <c r="E132" s="77">
        <v>36.51</v>
      </c>
      <c r="F132" s="77">
        <v>230.35</v>
      </c>
      <c r="G132" s="48" t="s">
        <v>152</v>
      </c>
      <c r="H132" s="61" t="s">
        <v>52</v>
      </c>
    </row>
    <row r="133" spans="1:8" ht="22.5" customHeight="1">
      <c r="A133" s="29" t="s">
        <v>93</v>
      </c>
      <c r="B133" s="5">
        <v>60</v>
      </c>
      <c r="C133" s="6">
        <v>1</v>
      </c>
      <c r="D133" s="6">
        <v>0.6</v>
      </c>
      <c r="E133" s="6">
        <v>4.47</v>
      </c>
      <c r="F133" s="6">
        <v>23.4</v>
      </c>
      <c r="G133" s="30">
        <v>305</v>
      </c>
      <c r="H133" s="20" t="s">
        <v>94</v>
      </c>
    </row>
    <row r="134" spans="1:8" ht="11.25">
      <c r="A134" s="13" t="s">
        <v>95</v>
      </c>
      <c r="B134" s="18">
        <v>200</v>
      </c>
      <c r="C134" s="32">
        <v>0.76</v>
      </c>
      <c r="D134" s="32">
        <v>0.04</v>
      </c>
      <c r="E134" s="32">
        <v>20.22</v>
      </c>
      <c r="F134" s="32">
        <v>85.51</v>
      </c>
      <c r="G134" s="12" t="s">
        <v>96</v>
      </c>
      <c r="H134" s="20" t="s">
        <v>97</v>
      </c>
    </row>
    <row r="135" spans="1:8" ht="11.25">
      <c r="A135" s="33" t="s">
        <v>41</v>
      </c>
      <c r="B135" s="12">
        <v>20</v>
      </c>
      <c r="C135" s="17">
        <v>1.3</v>
      </c>
      <c r="D135" s="17">
        <v>0.2</v>
      </c>
      <c r="E135" s="17">
        <v>8.6</v>
      </c>
      <c r="F135" s="17">
        <v>43</v>
      </c>
      <c r="G135" s="34">
        <v>11</v>
      </c>
      <c r="H135" s="35" t="s">
        <v>42</v>
      </c>
    </row>
    <row r="136" spans="1:8" ht="11.25">
      <c r="A136" s="33" t="s">
        <v>43</v>
      </c>
      <c r="B136" s="36">
        <v>40</v>
      </c>
      <c r="C136" s="12">
        <v>3.2</v>
      </c>
      <c r="D136" s="12">
        <v>0.4</v>
      </c>
      <c r="E136" s="12">
        <v>20.4</v>
      </c>
      <c r="F136" s="12">
        <v>100</v>
      </c>
      <c r="G136" s="10" t="s">
        <v>44</v>
      </c>
      <c r="H136" s="20" t="s">
        <v>45</v>
      </c>
    </row>
    <row r="137" spans="1:8" ht="11.25">
      <c r="A137" s="22" t="s">
        <v>25</v>
      </c>
      <c r="B137" s="23">
        <f>SUM(B130:B136)</f>
        <v>770</v>
      </c>
      <c r="C137" s="24">
        <f>SUM(C130:C136)</f>
        <v>26.630000000000003</v>
      </c>
      <c r="D137" s="24">
        <f>SUM(D130:D136)</f>
        <v>25.039999999999996</v>
      </c>
      <c r="E137" s="24">
        <f>SUM(E130:E136)</f>
        <v>103.62</v>
      </c>
      <c r="F137" s="24">
        <f>SUM(F130:F136)</f>
        <v>750.48</v>
      </c>
      <c r="G137" s="23"/>
      <c r="H137" s="13"/>
    </row>
    <row r="138" spans="1:8" ht="11.25">
      <c r="A138" s="22" t="s">
        <v>46</v>
      </c>
      <c r="B138" s="23">
        <f>SUM(B128,B137)</f>
        <v>1327</v>
      </c>
      <c r="C138" s="23">
        <f>SUM(C128,C137)</f>
        <v>32.830000000000005</v>
      </c>
      <c r="D138" s="23">
        <f>SUM(D128,D137)</f>
        <v>32.62</v>
      </c>
      <c r="E138" s="23">
        <f>SUM(E128,E137)</f>
        <v>189.01</v>
      </c>
      <c r="F138" s="23">
        <f>SUM(F128,F137)</f>
        <v>1183.83</v>
      </c>
      <c r="G138" s="23"/>
      <c r="H138" s="13"/>
    </row>
    <row r="139" spans="1:8" ht="11.25">
      <c r="A139" s="111" t="s">
        <v>47</v>
      </c>
      <c r="B139" s="111"/>
      <c r="C139" s="111"/>
      <c r="D139" s="111"/>
      <c r="E139" s="111"/>
      <c r="F139" s="111"/>
      <c r="G139" s="111"/>
      <c r="H139" s="111"/>
    </row>
    <row r="140" spans="1:8" ht="11.25">
      <c r="A140" s="109" t="s">
        <v>2</v>
      </c>
      <c r="B140" s="104" t="s">
        <v>3</v>
      </c>
      <c r="C140" s="105"/>
      <c r="D140" s="105"/>
      <c r="E140" s="105"/>
      <c r="F140" s="105"/>
      <c r="G140" s="109" t="s">
        <v>4</v>
      </c>
      <c r="H140" s="109" t="s">
        <v>5</v>
      </c>
    </row>
    <row r="141" spans="1:8" ht="13.5" customHeight="1">
      <c r="A141" s="112"/>
      <c r="B141" s="2" t="s">
        <v>6</v>
      </c>
      <c r="C141" s="3" t="s">
        <v>7</v>
      </c>
      <c r="D141" s="3" t="s">
        <v>8</v>
      </c>
      <c r="E141" s="3" t="s">
        <v>9</v>
      </c>
      <c r="F141" s="3" t="s">
        <v>10</v>
      </c>
      <c r="G141" s="112"/>
      <c r="H141" s="112"/>
    </row>
    <row r="142" spans="1:8" ht="11.25">
      <c r="A142" s="103" t="s">
        <v>11</v>
      </c>
      <c r="B142" s="103"/>
      <c r="C142" s="109"/>
      <c r="D142" s="109"/>
      <c r="E142" s="109"/>
      <c r="F142" s="109"/>
      <c r="G142" s="103"/>
      <c r="H142" s="103"/>
    </row>
    <row r="143" spans="1:8" ht="12.75" customHeight="1">
      <c r="A143" s="4" t="s">
        <v>184</v>
      </c>
      <c r="B143" s="5">
        <v>70</v>
      </c>
      <c r="C143" s="77">
        <v>15.45</v>
      </c>
      <c r="D143" s="77">
        <v>13</v>
      </c>
      <c r="E143" s="77">
        <v>0</v>
      </c>
      <c r="F143" s="77">
        <v>179.2</v>
      </c>
      <c r="G143" s="18" t="s">
        <v>202</v>
      </c>
      <c r="H143" s="26" t="s">
        <v>32</v>
      </c>
    </row>
    <row r="144" spans="1:8" ht="23.25" customHeight="1">
      <c r="A144" s="13" t="s">
        <v>187</v>
      </c>
      <c r="B144" s="27">
        <v>150</v>
      </c>
      <c r="C144" s="90">
        <v>5.98</v>
      </c>
      <c r="D144" s="90">
        <v>5.8</v>
      </c>
      <c r="E144" s="90">
        <v>38.69</v>
      </c>
      <c r="F144" s="90">
        <v>228.81</v>
      </c>
      <c r="G144" s="18" t="s">
        <v>188</v>
      </c>
      <c r="H144" s="13" t="s">
        <v>68</v>
      </c>
    </row>
    <row r="145" spans="1:8" ht="21" customHeight="1">
      <c r="A145" s="29" t="s">
        <v>81</v>
      </c>
      <c r="B145" s="5">
        <v>20</v>
      </c>
      <c r="C145" s="17">
        <v>0.14</v>
      </c>
      <c r="D145" s="17">
        <v>0.02</v>
      </c>
      <c r="E145" s="17">
        <v>0.38</v>
      </c>
      <c r="F145" s="17">
        <v>2.4</v>
      </c>
      <c r="G145" s="30" t="s">
        <v>82</v>
      </c>
      <c r="H145" s="31" t="s">
        <v>83</v>
      </c>
    </row>
    <row r="146" spans="1:8" ht="11.25">
      <c r="A146" s="33" t="s">
        <v>43</v>
      </c>
      <c r="B146" s="36">
        <v>40</v>
      </c>
      <c r="C146" s="32">
        <v>3.2</v>
      </c>
      <c r="D146" s="32">
        <v>0.4</v>
      </c>
      <c r="E146" s="32">
        <v>20.4</v>
      </c>
      <c r="F146" s="32">
        <v>100</v>
      </c>
      <c r="G146" s="10" t="s">
        <v>44</v>
      </c>
      <c r="H146" s="20" t="s">
        <v>45</v>
      </c>
    </row>
    <row r="147" spans="1:8" ht="11.25">
      <c r="A147" s="44" t="s">
        <v>57</v>
      </c>
      <c r="B147" s="12">
        <v>222</v>
      </c>
      <c r="C147" s="10">
        <v>0.13</v>
      </c>
      <c r="D147" s="10">
        <v>0.02</v>
      </c>
      <c r="E147" s="10">
        <v>15.2</v>
      </c>
      <c r="F147" s="10">
        <v>62</v>
      </c>
      <c r="G147" s="11" t="s">
        <v>58</v>
      </c>
      <c r="H147" s="45" t="s">
        <v>59</v>
      </c>
    </row>
    <row r="148" spans="1:8" ht="11.25">
      <c r="A148" s="22" t="s">
        <v>25</v>
      </c>
      <c r="B148" s="23">
        <f>SUM(B143:B147)</f>
        <v>502</v>
      </c>
      <c r="C148" s="24">
        <f>SUM(C143:C147)</f>
        <v>24.9</v>
      </c>
      <c r="D148" s="24">
        <f>SUM(D143:D147)</f>
        <v>19.24</v>
      </c>
      <c r="E148" s="24">
        <f>SUM(E143:E147)</f>
        <v>74.67</v>
      </c>
      <c r="F148" s="24">
        <f>SUM(F143:F147)</f>
        <v>572.41</v>
      </c>
      <c r="G148" s="23"/>
      <c r="H148" s="13"/>
    </row>
    <row r="149" spans="1:8" ht="11.25">
      <c r="A149" s="104" t="s">
        <v>26</v>
      </c>
      <c r="B149" s="105"/>
      <c r="C149" s="105"/>
      <c r="D149" s="105"/>
      <c r="E149" s="105"/>
      <c r="F149" s="105"/>
      <c r="G149" s="105"/>
      <c r="H149" s="110"/>
    </row>
    <row r="150" spans="1:8" ht="12" customHeight="1">
      <c r="A150" s="13" t="s">
        <v>186</v>
      </c>
      <c r="B150" s="36">
        <v>200</v>
      </c>
      <c r="C150" s="77">
        <v>1.32</v>
      </c>
      <c r="D150" s="77">
        <v>3.3</v>
      </c>
      <c r="E150" s="77">
        <v>8.08</v>
      </c>
      <c r="F150" s="77">
        <v>66.9</v>
      </c>
      <c r="G150" s="7" t="s">
        <v>61</v>
      </c>
      <c r="H150" s="20" t="s">
        <v>62</v>
      </c>
    </row>
    <row r="151" spans="1:8" ht="11.25">
      <c r="A151" s="14" t="s">
        <v>149</v>
      </c>
      <c r="B151" s="41">
        <v>90</v>
      </c>
      <c r="C151" s="17">
        <v>12.23</v>
      </c>
      <c r="D151" s="17">
        <v>7.73</v>
      </c>
      <c r="E151" s="17">
        <v>12.14</v>
      </c>
      <c r="F151" s="17">
        <v>169.44</v>
      </c>
      <c r="G151" s="70" t="s">
        <v>150</v>
      </c>
      <c r="H151" s="66" t="s">
        <v>151</v>
      </c>
    </row>
    <row r="152" spans="1:8" ht="14.25" customHeight="1">
      <c r="A152" s="33" t="s">
        <v>189</v>
      </c>
      <c r="B152" s="5">
        <v>150</v>
      </c>
      <c r="C152" s="77">
        <v>2.87</v>
      </c>
      <c r="D152" s="77">
        <v>5.85</v>
      </c>
      <c r="E152" s="77">
        <v>23.19</v>
      </c>
      <c r="F152" s="77">
        <v>154.58</v>
      </c>
      <c r="G152" s="7" t="s">
        <v>203</v>
      </c>
      <c r="H152" s="20" t="s">
        <v>77</v>
      </c>
    </row>
    <row r="153" spans="1:8" ht="11.25">
      <c r="A153" s="13" t="s">
        <v>110</v>
      </c>
      <c r="B153" s="10">
        <v>200</v>
      </c>
      <c r="C153" s="11">
        <v>0</v>
      </c>
      <c r="D153" s="11">
        <v>0</v>
      </c>
      <c r="E153" s="11">
        <v>19.97</v>
      </c>
      <c r="F153" s="11">
        <v>76</v>
      </c>
      <c r="G153" s="10" t="s">
        <v>111</v>
      </c>
      <c r="H153" s="20" t="s">
        <v>112</v>
      </c>
    </row>
    <row r="154" spans="1:8" ht="12.75" customHeight="1">
      <c r="A154" s="14" t="s">
        <v>18</v>
      </c>
      <c r="B154" s="15">
        <v>90</v>
      </c>
      <c r="C154" s="15">
        <v>0.45</v>
      </c>
      <c r="D154" s="15">
        <v>1.08</v>
      </c>
      <c r="E154" s="15">
        <v>12.6</v>
      </c>
      <c r="F154" s="15">
        <v>63</v>
      </c>
      <c r="G154" s="15"/>
      <c r="H154" s="14"/>
    </row>
    <row r="155" spans="1:8" s="54" customFormat="1" ht="11.25">
      <c r="A155" s="49" t="s">
        <v>41</v>
      </c>
      <c r="B155" s="50">
        <v>40</v>
      </c>
      <c r="C155" s="51">
        <v>2.6</v>
      </c>
      <c r="D155" s="51">
        <v>0.4</v>
      </c>
      <c r="E155" s="51">
        <v>17.2</v>
      </c>
      <c r="F155" s="51">
        <v>85</v>
      </c>
      <c r="G155" s="52" t="s">
        <v>44</v>
      </c>
      <c r="H155" s="53" t="s">
        <v>42</v>
      </c>
    </row>
    <row r="156" spans="1:8" ht="11.25">
      <c r="A156" s="33" t="s">
        <v>43</v>
      </c>
      <c r="B156" s="36">
        <v>40</v>
      </c>
      <c r="C156" s="12">
        <v>3.2</v>
      </c>
      <c r="D156" s="12">
        <v>0.4</v>
      </c>
      <c r="E156" s="12">
        <v>20.4</v>
      </c>
      <c r="F156" s="12">
        <v>100</v>
      </c>
      <c r="G156" s="10" t="s">
        <v>44</v>
      </c>
      <c r="H156" s="20" t="s">
        <v>45</v>
      </c>
    </row>
    <row r="157" spans="1:8" ht="11.25">
      <c r="A157" s="22" t="s">
        <v>25</v>
      </c>
      <c r="B157" s="23">
        <f>SUM(B150:B156)</f>
        <v>810</v>
      </c>
      <c r="C157" s="24">
        <f>SUM(C150:C156)</f>
        <v>22.67</v>
      </c>
      <c r="D157" s="24">
        <f>SUM(D150:D156)</f>
        <v>18.759999999999998</v>
      </c>
      <c r="E157" s="24">
        <f>SUM(E150:E156)</f>
        <v>113.57999999999998</v>
      </c>
      <c r="F157" s="24">
        <f>SUM(F150:F156)</f>
        <v>714.9200000000001</v>
      </c>
      <c r="G157" s="23"/>
      <c r="H157" s="13"/>
    </row>
    <row r="158" spans="1:8" ht="11.25">
      <c r="A158" s="22" t="s">
        <v>46</v>
      </c>
      <c r="B158" s="23">
        <f>SUM(B148,B157)</f>
        <v>1312</v>
      </c>
      <c r="C158" s="23">
        <f>SUM(C148,C157)</f>
        <v>47.57</v>
      </c>
      <c r="D158" s="23">
        <f>SUM(D148,D157)</f>
        <v>38</v>
      </c>
      <c r="E158" s="23">
        <f>SUM(E148,E157)</f>
        <v>188.25</v>
      </c>
      <c r="F158" s="23">
        <f>SUM(F148,F157)</f>
        <v>1287.33</v>
      </c>
      <c r="G158" s="23"/>
      <c r="H158" s="13"/>
    </row>
    <row r="159" spans="1:8" ht="11.25">
      <c r="A159" s="113" t="s">
        <v>71</v>
      </c>
      <c r="B159" s="105"/>
      <c r="C159" s="105"/>
      <c r="D159" s="105"/>
      <c r="E159" s="105"/>
      <c r="F159" s="105"/>
      <c r="G159" s="106"/>
      <c r="H159" s="107"/>
    </row>
    <row r="160" spans="1:8" ht="11.25">
      <c r="A160" s="109" t="s">
        <v>2</v>
      </c>
      <c r="B160" s="104" t="s">
        <v>3</v>
      </c>
      <c r="C160" s="105"/>
      <c r="D160" s="105"/>
      <c r="E160" s="105"/>
      <c r="F160" s="105"/>
      <c r="G160" s="109" t="s">
        <v>4</v>
      </c>
      <c r="H160" s="109" t="s">
        <v>5</v>
      </c>
    </row>
    <row r="161" spans="1:8" ht="15" customHeight="1">
      <c r="A161" s="112"/>
      <c r="B161" s="2" t="s">
        <v>6</v>
      </c>
      <c r="C161" s="3" t="s">
        <v>7</v>
      </c>
      <c r="D161" s="3" t="s">
        <v>8</v>
      </c>
      <c r="E161" s="3" t="s">
        <v>9</v>
      </c>
      <c r="F161" s="3" t="s">
        <v>10</v>
      </c>
      <c r="G161" s="112"/>
      <c r="H161" s="112"/>
    </row>
    <row r="162" spans="1:8" ht="11.25">
      <c r="A162" s="103" t="s">
        <v>11</v>
      </c>
      <c r="B162" s="103"/>
      <c r="C162" s="103"/>
      <c r="D162" s="103"/>
      <c r="E162" s="103"/>
      <c r="F162" s="103"/>
      <c r="G162" s="103"/>
      <c r="H162" s="103"/>
    </row>
    <row r="163" spans="1:8" ht="11.25">
      <c r="A163" s="13" t="s">
        <v>120</v>
      </c>
      <c r="B163" s="36">
        <v>100</v>
      </c>
      <c r="C163" s="62">
        <v>6.55</v>
      </c>
      <c r="D163" s="62">
        <v>12</v>
      </c>
      <c r="E163" s="62">
        <v>3.1</v>
      </c>
      <c r="F163" s="62">
        <v>147</v>
      </c>
      <c r="G163" s="18">
        <v>354</v>
      </c>
      <c r="H163" s="20" t="s">
        <v>121</v>
      </c>
    </row>
    <row r="164" spans="1:8" ht="24" customHeight="1">
      <c r="A164" s="40" t="s">
        <v>185</v>
      </c>
      <c r="B164" s="5">
        <v>150</v>
      </c>
      <c r="C164" s="77">
        <v>7.41</v>
      </c>
      <c r="D164" s="77">
        <v>6.22</v>
      </c>
      <c r="E164" s="77">
        <v>36.51</v>
      </c>
      <c r="F164" s="77">
        <v>230.35</v>
      </c>
      <c r="G164" s="48" t="s">
        <v>152</v>
      </c>
      <c r="H164" s="61" t="s">
        <v>52</v>
      </c>
    </row>
    <row r="165" spans="1:8" ht="22.5">
      <c r="A165" s="29" t="s">
        <v>117</v>
      </c>
      <c r="B165" s="12">
        <v>20</v>
      </c>
      <c r="C165" s="32">
        <v>0.22</v>
      </c>
      <c r="D165" s="32">
        <v>0.04</v>
      </c>
      <c r="E165" s="32">
        <v>0.76</v>
      </c>
      <c r="F165" s="32">
        <v>4.4</v>
      </c>
      <c r="G165" s="32" t="s">
        <v>118</v>
      </c>
      <c r="H165" s="20" t="s">
        <v>119</v>
      </c>
    </row>
    <row r="166" spans="1:8" ht="11.25">
      <c r="A166" s="33" t="s">
        <v>43</v>
      </c>
      <c r="B166" s="36">
        <v>40</v>
      </c>
      <c r="C166" s="12">
        <v>3.2</v>
      </c>
      <c r="D166" s="12">
        <v>0.4</v>
      </c>
      <c r="E166" s="12">
        <v>20.4</v>
      </c>
      <c r="F166" s="12">
        <v>100</v>
      </c>
      <c r="G166" s="10" t="s">
        <v>44</v>
      </c>
      <c r="H166" s="20" t="s">
        <v>45</v>
      </c>
    </row>
    <row r="167" spans="1:8" ht="11.25">
      <c r="A167" s="20" t="s">
        <v>22</v>
      </c>
      <c r="B167" s="11">
        <v>215</v>
      </c>
      <c r="C167" s="11">
        <v>0.07</v>
      </c>
      <c r="D167" s="11">
        <v>0.02</v>
      </c>
      <c r="E167" s="11">
        <v>15</v>
      </c>
      <c r="F167" s="11">
        <v>60</v>
      </c>
      <c r="G167" s="11" t="s">
        <v>23</v>
      </c>
      <c r="H167" s="21" t="s">
        <v>24</v>
      </c>
    </row>
    <row r="168" spans="1:8" ht="11.25">
      <c r="A168" s="22" t="s">
        <v>25</v>
      </c>
      <c r="B168" s="23">
        <f>SUM(B163:B167)</f>
        <v>525</v>
      </c>
      <c r="C168" s="24">
        <f>SUM(C163:C167)</f>
        <v>17.450000000000003</v>
      </c>
      <c r="D168" s="24">
        <f>SUM(D163:D167)</f>
        <v>18.679999999999996</v>
      </c>
      <c r="E168" s="24">
        <f>SUM(E163:E167)</f>
        <v>75.77</v>
      </c>
      <c r="F168" s="24">
        <f>SUM(F163:F167)</f>
        <v>541.75</v>
      </c>
      <c r="G168" s="23"/>
      <c r="H168" s="13"/>
    </row>
    <row r="169" spans="1:8" ht="11.25">
      <c r="A169" s="104" t="s">
        <v>26</v>
      </c>
      <c r="B169" s="105"/>
      <c r="C169" s="105"/>
      <c r="D169" s="105"/>
      <c r="E169" s="105"/>
      <c r="F169" s="105"/>
      <c r="G169" s="105"/>
      <c r="H169" s="110"/>
    </row>
    <row r="170" spans="1:8" ht="13.5" customHeight="1">
      <c r="A170" s="13" t="s">
        <v>27</v>
      </c>
      <c r="B170" s="10">
        <v>200</v>
      </c>
      <c r="C170" s="12">
        <f>2.03/250*200</f>
        <v>1.6239999999999997</v>
      </c>
      <c r="D170" s="12">
        <f>2.74/250*200</f>
        <v>2.192</v>
      </c>
      <c r="E170" s="12">
        <f>16.27/250*200</f>
        <v>13.016</v>
      </c>
      <c r="F170" s="12">
        <f>96.41/250*200</f>
        <v>77.128</v>
      </c>
      <c r="G170" s="25" t="s">
        <v>28</v>
      </c>
      <c r="H170" s="20" t="s">
        <v>29</v>
      </c>
    </row>
    <row r="171" spans="1:8" ht="11.25">
      <c r="A171" s="21" t="s">
        <v>153</v>
      </c>
      <c r="B171" s="36">
        <v>230</v>
      </c>
      <c r="C171" s="28">
        <v>18.13</v>
      </c>
      <c r="D171" s="28">
        <v>14.03</v>
      </c>
      <c r="E171" s="28">
        <v>47.61</v>
      </c>
      <c r="F171" s="28">
        <v>393.83</v>
      </c>
      <c r="G171" s="10" t="s">
        <v>154</v>
      </c>
      <c r="H171" s="19" t="s">
        <v>155</v>
      </c>
    </row>
    <row r="172" spans="1:8" ht="22.5" customHeight="1">
      <c r="A172" s="29" t="s">
        <v>156</v>
      </c>
      <c r="B172" s="5">
        <v>60</v>
      </c>
      <c r="C172" s="6">
        <v>1.32</v>
      </c>
      <c r="D172" s="6">
        <v>0.06</v>
      </c>
      <c r="E172" s="6">
        <v>3.78</v>
      </c>
      <c r="F172" s="6">
        <v>21</v>
      </c>
      <c r="G172" s="30">
        <v>302</v>
      </c>
      <c r="H172" s="20" t="s">
        <v>37</v>
      </c>
    </row>
    <row r="173" spans="1:8" ht="11.25">
      <c r="A173" s="13" t="s">
        <v>38</v>
      </c>
      <c r="B173" s="11">
        <v>200</v>
      </c>
      <c r="C173" s="32">
        <v>0.15</v>
      </c>
      <c r="D173" s="32">
        <v>0.06</v>
      </c>
      <c r="E173" s="32">
        <v>20.65</v>
      </c>
      <c r="F173" s="32">
        <v>82.9</v>
      </c>
      <c r="G173" s="12" t="s">
        <v>39</v>
      </c>
      <c r="H173" s="20" t="s">
        <v>40</v>
      </c>
    </row>
    <row r="174" spans="1:8" ht="11.25">
      <c r="A174" s="33" t="s">
        <v>41</v>
      </c>
      <c r="B174" s="12">
        <v>20</v>
      </c>
      <c r="C174" s="17">
        <v>1.3</v>
      </c>
      <c r="D174" s="17">
        <v>0.2</v>
      </c>
      <c r="E174" s="17">
        <v>8.6</v>
      </c>
      <c r="F174" s="17">
        <v>43</v>
      </c>
      <c r="G174" s="34">
        <v>11</v>
      </c>
      <c r="H174" s="35" t="s">
        <v>42</v>
      </c>
    </row>
    <row r="175" spans="1:8" ht="11.25">
      <c r="A175" s="33" t="s">
        <v>43</v>
      </c>
      <c r="B175" s="36">
        <v>40</v>
      </c>
      <c r="C175" s="12">
        <v>3.2</v>
      </c>
      <c r="D175" s="12">
        <v>0.4</v>
      </c>
      <c r="E175" s="12">
        <v>20.4</v>
      </c>
      <c r="F175" s="12">
        <v>100</v>
      </c>
      <c r="G175" s="10" t="s">
        <v>44</v>
      </c>
      <c r="H175" s="20" t="s">
        <v>45</v>
      </c>
    </row>
    <row r="176" spans="1:8" ht="11.25">
      <c r="A176" s="22" t="s">
        <v>25</v>
      </c>
      <c r="B176" s="23">
        <f>SUM(B170:B175)</f>
        <v>750</v>
      </c>
      <c r="C176" s="24">
        <f>SUM(C170:C175)</f>
        <v>25.723999999999997</v>
      </c>
      <c r="D176" s="24">
        <f>SUM(D170:D175)</f>
        <v>16.941999999999997</v>
      </c>
      <c r="E176" s="24">
        <f>SUM(E170:E175)</f>
        <v>114.05599999999998</v>
      </c>
      <c r="F176" s="24">
        <f>SUM(F170:F175)</f>
        <v>717.858</v>
      </c>
      <c r="G176" s="23"/>
      <c r="H176" s="13"/>
    </row>
    <row r="177" spans="1:8" ht="11.25">
      <c r="A177" s="22" t="s">
        <v>46</v>
      </c>
      <c r="B177" s="23">
        <f>SUM(B168,B176)</f>
        <v>1275</v>
      </c>
      <c r="C177" s="23">
        <f>SUM(C168,C176)</f>
        <v>43.174</v>
      </c>
      <c r="D177" s="23">
        <f>SUM(D168,D176)</f>
        <v>35.62199999999999</v>
      </c>
      <c r="E177" s="23">
        <f>SUM(E168,E176)</f>
        <v>189.82599999999996</v>
      </c>
      <c r="F177" s="23">
        <f>SUM(F168,F176)</f>
        <v>1259.608</v>
      </c>
      <c r="G177" s="23"/>
      <c r="H177" s="13"/>
    </row>
    <row r="178" spans="1:8" ht="11.25">
      <c r="A178" s="113" t="s">
        <v>98</v>
      </c>
      <c r="B178" s="105"/>
      <c r="C178" s="105"/>
      <c r="D178" s="105"/>
      <c r="E178" s="105"/>
      <c r="F178" s="105"/>
      <c r="G178" s="106"/>
      <c r="H178" s="107"/>
    </row>
    <row r="179" spans="1:8" ht="11.25">
      <c r="A179" s="109" t="s">
        <v>2</v>
      </c>
      <c r="B179" s="104" t="s">
        <v>3</v>
      </c>
      <c r="C179" s="105"/>
      <c r="D179" s="105"/>
      <c r="E179" s="105"/>
      <c r="F179" s="105"/>
      <c r="G179" s="109" t="s">
        <v>4</v>
      </c>
      <c r="H179" s="109" t="s">
        <v>5</v>
      </c>
    </row>
    <row r="180" spans="1:8" ht="10.5" customHeight="1">
      <c r="A180" s="112"/>
      <c r="B180" s="2" t="s">
        <v>6</v>
      </c>
      <c r="C180" s="3" t="s">
        <v>7</v>
      </c>
      <c r="D180" s="3" t="s">
        <v>8</v>
      </c>
      <c r="E180" s="3" t="s">
        <v>9</v>
      </c>
      <c r="F180" s="3" t="s">
        <v>10</v>
      </c>
      <c r="G180" s="112"/>
      <c r="H180" s="112"/>
    </row>
    <row r="181" spans="1:8" ht="11.25">
      <c r="A181" s="103" t="s">
        <v>11</v>
      </c>
      <c r="B181" s="103"/>
      <c r="C181" s="103"/>
      <c r="D181" s="103"/>
      <c r="E181" s="103"/>
      <c r="F181" s="103"/>
      <c r="G181" s="103"/>
      <c r="H181" s="103"/>
    </row>
    <row r="182" spans="1:8" ht="11.25">
      <c r="A182" s="21" t="s">
        <v>136</v>
      </c>
      <c r="B182" s="10">
        <v>90</v>
      </c>
      <c r="C182" s="12">
        <v>14.7</v>
      </c>
      <c r="D182" s="12">
        <f>12.3*0.9</f>
        <v>11.07</v>
      </c>
      <c r="E182" s="12">
        <v>12.95</v>
      </c>
      <c r="F182" s="12">
        <f>242.41*0.9</f>
        <v>218.169</v>
      </c>
      <c r="G182" s="12" t="s">
        <v>137</v>
      </c>
      <c r="H182" s="20" t="s">
        <v>138</v>
      </c>
    </row>
    <row r="183" spans="1:8" ht="22.5">
      <c r="A183" s="13" t="s">
        <v>196</v>
      </c>
      <c r="B183" s="36">
        <v>150</v>
      </c>
      <c r="C183" s="77">
        <v>2.46</v>
      </c>
      <c r="D183" s="77">
        <v>5.53</v>
      </c>
      <c r="E183" s="77">
        <v>19.21</v>
      </c>
      <c r="F183" s="77">
        <v>131.7</v>
      </c>
      <c r="G183" s="18" t="s">
        <v>197</v>
      </c>
      <c r="H183" s="20" t="s">
        <v>124</v>
      </c>
    </row>
    <row r="184" spans="1:8" ht="22.5">
      <c r="A184" s="29" t="s">
        <v>81</v>
      </c>
      <c r="B184" s="5">
        <v>20</v>
      </c>
      <c r="C184" s="17">
        <v>0.14</v>
      </c>
      <c r="D184" s="17">
        <v>0.02</v>
      </c>
      <c r="E184" s="17">
        <v>0.38</v>
      </c>
      <c r="F184" s="17">
        <v>2.4</v>
      </c>
      <c r="G184" s="30" t="s">
        <v>82</v>
      </c>
      <c r="H184" s="31" t="s">
        <v>83</v>
      </c>
    </row>
    <row r="185" spans="1:8" ht="11.25">
      <c r="A185" s="33" t="s">
        <v>43</v>
      </c>
      <c r="B185" s="36">
        <v>40</v>
      </c>
      <c r="C185" s="12">
        <v>3.2</v>
      </c>
      <c r="D185" s="12">
        <v>0.4</v>
      </c>
      <c r="E185" s="12">
        <v>20.4</v>
      </c>
      <c r="F185" s="12">
        <v>100</v>
      </c>
      <c r="G185" s="10" t="s">
        <v>44</v>
      </c>
      <c r="H185" s="20" t="s">
        <v>45</v>
      </c>
    </row>
    <row r="186" spans="1:8" ht="11.25">
      <c r="A186" s="44" t="s">
        <v>57</v>
      </c>
      <c r="B186" s="12">
        <v>222</v>
      </c>
      <c r="C186" s="10">
        <v>0.13</v>
      </c>
      <c r="D186" s="10">
        <v>0.02</v>
      </c>
      <c r="E186" s="10">
        <v>15.2</v>
      </c>
      <c r="F186" s="10">
        <v>62</v>
      </c>
      <c r="G186" s="11" t="s">
        <v>58</v>
      </c>
      <c r="H186" s="45" t="s">
        <v>59</v>
      </c>
    </row>
    <row r="187" spans="1:8" ht="11.25">
      <c r="A187" s="22" t="s">
        <v>25</v>
      </c>
      <c r="B187" s="23">
        <f>SUM(B182:B186)</f>
        <v>522</v>
      </c>
      <c r="C187" s="24">
        <f>SUM(C182:C186)</f>
        <v>20.63</v>
      </c>
      <c r="D187" s="24">
        <f>SUM(D182:D186)</f>
        <v>17.04</v>
      </c>
      <c r="E187" s="24">
        <f>SUM(E182:E186)</f>
        <v>68.14</v>
      </c>
      <c r="F187" s="24">
        <f>SUM(F182:F186)</f>
        <v>514.269</v>
      </c>
      <c r="G187" s="23"/>
      <c r="H187" s="13"/>
    </row>
    <row r="188" spans="1:8" ht="11.25">
      <c r="A188" s="104" t="s">
        <v>26</v>
      </c>
      <c r="B188" s="105"/>
      <c r="C188" s="105"/>
      <c r="D188" s="105"/>
      <c r="E188" s="105"/>
      <c r="F188" s="105"/>
      <c r="G188" s="105"/>
      <c r="H188" s="110"/>
    </row>
    <row r="189" spans="1:8" ht="12" customHeight="1">
      <c r="A189" s="14" t="s">
        <v>105</v>
      </c>
      <c r="B189" s="60">
        <v>200</v>
      </c>
      <c r="C189" s="62">
        <v>3.6</v>
      </c>
      <c r="D189" s="62">
        <v>3.23</v>
      </c>
      <c r="E189" s="62">
        <v>13.31</v>
      </c>
      <c r="F189" s="62">
        <v>98.97</v>
      </c>
      <c r="G189" s="56" t="s">
        <v>106</v>
      </c>
      <c r="H189" s="31" t="s">
        <v>107</v>
      </c>
    </row>
    <row r="190" spans="1:8" ht="11.25">
      <c r="A190" s="29" t="s">
        <v>204</v>
      </c>
      <c r="B190" s="5">
        <v>100</v>
      </c>
      <c r="C190" s="6">
        <v>14.1</v>
      </c>
      <c r="D190" s="6">
        <v>15.3</v>
      </c>
      <c r="E190" s="6">
        <v>3.2</v>
      </c>
      <c r="F190" s="6">
        <v>205.9</v>
      </c>
      <c r="G190" s="7" t="s">
        <v>205</v>
      </c>
      <c r="H190" s="20" t="s">
        <v>159</v>
      </c>
    </row>
    <row r="191" spans="1:8" ht="22.5">
      <c r="A191" s="13" t="s">
        <v>187</v>
      </c>
      <c r="B191" s="10">
        <v>150</v>
      </c>
      <c r="C191" s="77">
        <v>5.98</v>
      </c>
      <c r="D191" s="77">
        <v>5.8</v>
      </c>
      <c r="E191" s="77">
        <v>38.69</v>
      </c>
      <c r="F191" s="77">
        <v>228.81</v>
      </c>
      <c r="G191" s="18" t="s">
        <v>188</v>
      </c>
      <c r="H191" s="13" t="s">
        <v>68</v>
      </c>
    </row>
    <row r="192" spans="1:8" ht="12.75" customHeight="1">
      <c r="A192" s="14" t="s">
        <v>161</v>
      </c>
      <c r="B192" s="71">
        <v>200</v>
      </c>
      <c r="C192" s="17">
        <v>0.1</v>
      </c>
      <c r="D192" s="17">
        <v>0.1</v>
      </c>
      <c r="E192" s="17">
        <v>15.9</v>
      </c>
      <c r="F192" s="17">
        <v>65</v>
      </c>
      <c r="G192" s="72" t="s">
        <v>162</v>
      </c>
      <c r="H192" s="26" t="s">
        <v>70</v>
      </c>
    </row>
    <row r="193" spans="1:8" ht="11.25">
      <c r="A193" s="13" t="s">
        <v>54</v>
      </c>
      <c r="B193" s="36">
        <v>100</v>
      </c>
      <c r="C193" s="12">
        <v>0.4</v>
      </c>
      <c r="D193" s="12">
        <v>0.4</v>
      </c>
      <c r="E193" s="12">
        <f>19.6/2</f>
        <v>9.8</v>
      </c>
      <c r="F193" s="12">
        <f>94/2</f>
        <v>47</v>
      </c>
      <c r="G193" s="18" t="s">
        <v>55</v>
      </c>
      <c r="H193" s="13" t="s">
        <v>56</v>
      </c>
    </row>
    <row r="194" spans="1:8" ht="11.25">
      <c r="A194" s="33" t="s">
        <v>41</v>
      </c>
      <c r="B194" s="12">
        <v>20</v>
      </c>
      <c r="C194" s="17">
        <v>1.3</v>
      </c>
      <c r="D194" s="17">
        <v>0.2</v>
      </c>
      <c r="E194" s="17">
        <v>8.6</v>
      </c>
      <c r="F194" s="17">
        <v>43</v>
      </c>
      <c r="G194" s="34">
        <v>11</v>
      </c>
      <c r="H194" s="35" t="s">
        <v>42</v>
      </c>
    </row>
    <row r="195" spans="1:8" ht="11.25">
      <c r="A195" s="40" t="s">
        <v>43</v>
      </c>
      <c r="B195" s="38">
        <v>40</v>
      </c>
      <c r="C195" s="17">
        <v>3.2</v>
      </c>
      <c r="D195" s="17">
        <v>0.4</v>
      </c>
      <c r="E195" s="17">
        <v>20.4</v>
      </c>
      <c r="F195" s="17">
        <v>100</v>
      </c>
      <c r="G195" s="15" t="s">
        <v>44</v>
      </c>
      <c r="H195" s="31" t="s">
        <v>45</v>
      </c>
    </row>
    <row r="196" spans="1:8" ht="11.25">
      <c r="A196" s="22" t="s">
        <v>25</v>
      </c>
      <c r="B196" s="23">
        <f>SUM(B189:B195)</f>
        <v>810</v>
      </c>
      <c r="C196" s="24">
        <f>SUM(C189:C195)</f>
        <v>28.68</v>
      </c>
      <c r="D196" s="24">
        <f>SUM(D189:D195)</f>
        <v>25.43</v>
      </c>
      <c r="E196" s="24">
        <f>SUM(E189:E195)</f>
        <v>109.9</v>
      </c>
      <c r="F196" s="24">
        <f>SUM(F189:F195)</f>
        <v>788.6800000000001</v>
      </c>
      <c r="G196" s="23"/>
      <c r="H196" s="13"/>
    </row>
    <row r="197" spans="1:8" ht="11.25">
      <c r="A197" s="22" t="s">
        <v>46</v>
      </c>
      <c r="B197" s="23">
        <f>SUM(B187,B196)</f>
        <v>1332</v>
      </c>
      <c r="C197" s="23">
        <f>SUM(C187,C196)</f>
        <v>49.31</v>
      </c>
      <c r="D197" s="23">
        <f>SUM(D187,D196)</f>
        <v>42.47</v>
      </c>
      <c r="E197" s="23">
        <f>SUM(E187,E196)</f>
        <v>178.04000000000002</v>
      </c>
      <c r="F197" s="23">
        <f>SUM(F187,F196)</f>
        <v>1302.949</v>
      </c>
      <c r="G197" s="23"/>
      <c r="H197" s="13"/>
    </row>
    <row r="198" spans="1:8" ht="11.25">
      <c r="A198" s="111" t="s">
        <v>113</v>
      </c>
      <c r="B198" s="111"/>
      <c r="C198" s="111"/>
      <c r="D198" s="111"/>
      <c r="E198" s="111"/>
      <c r="F198" s="111"/>
      <c r="G198" s="111"/>
      <c r="H198" s="111"/>
    </row>
    <row r="199" spans="1:8" ht="11.25">
      <c r="A199" s="109" t="s">
        <v>2</v>
      </c>
      <c r="B199" s="104" t="s">
        <v>3</v>
      </c>
      <c r="C199" s="105"/>
      <c r="D199" s="105"/>
      <c r="E199" s="105"/>
      <c r="F199" s="105"/>
      <c r="G199" s="109" t="s">
        <v>4</v>
      </c>
      <c r="H199" s="109" t="s">
        <v>5</v>
      </c>
    </row>
    <row r="200" spans="1:8" ht="11.25" customHeight="1">
      <c r="A200" s="112"/>
      <c r="B200" s="2" t="s">
        <v>6</v>
      </c>
      <c r="C200" s="3" t="s">
        <v>7</v>
      </c>
      <c r="D200" s="3" t="s">
        <v>8</v>
      </c>
      <c r="E200" s="3" t="s">
        <v>9</v>
      </c>
      <c r="F200" s="3" t="s">
        <v>10</v>
      </c>
      <c r="G200" s="112"/>
      <c r="H200" s="112"/>
    </row>
    <row r="201" spans="1:8" ht="11.25">
      <c r="A201" s="103" t="s">
        <v>11</v>
      </c>
      <c r="B201" s="103"/>
      <c r="C201" s="109"/>
      <c r="D201" s="109"/>
      <c r="E201" s="109"/>
      <c r="F201" s="109"/>
      <c r="G201" s="103"/>
      <c r="H201" s="103"/>
    </row>
    <row r="202" spans="1:8" ht="21.75" customHeight="1">
      <c r="A202" s="13" t="s">
        <v>206</v>
      </c>
      <c r="B202" s="5">
        <v>205</v>
      </c>
      <c r="C202" s="77">
        <v>4.1</v>
      </c>
      <c r="D202" s="77">
        <v>5.6</v>
      </c>
      <c r="E202" s="77">
        <v>43.05</v>
      </c>
      <c r="F202" s="77">
        <v>235.01</v>
      </c>
      <c r="G202" s="59" t="s">
        <v>207</v>
      </c>
      <c r="H202" s="89" t="s">
        <v>208</v>
      </c>
    </row>
    <row r="203" spans="1:8" ht="11.25">
      <c r="A203" s="16" t="s">
        <v>19</v>
      </c>
      <c r="B203" s="17">
        <v>30</v>
      </c>
      <c r="C203" s="17">
        <v>2.25</v>
      </c>
      <c r="D203" s="17">
        <v>0.9</v>
      </c>
      <c r="E203" s="17">
        <v>15.6</v>
      </c>
      <c r="F203" s="18">
        <v>79.5</v>
      </c>
      <c r="G203" s="18" t="s">
        <v>20</v>
      </c>
      <c r="H203" s="19" t="s">
        <v>21</v>
      </c>
    </row>
    <row r="204" spans="1:8" ht="11.25">
      <c r="A204" s="13" t="s">
        <v>54</v>
      </c>
      <c r="B204" s="36">
        <v>100</v>
      </c>
      <c r="C204" s="12">
        <v>0.4</v>
      </c>
      <c r="D204" s="12">
        <v>0.4</v>
      </c>
      <c r="E204" s="12">
        <f>19.6/2</f>
        <v>9.8</v>
      </c>
      <c r="F204" s="12">
        <f>94/2</f>
        <v>47</v>
      </c>
      <c r="G204" s="18" t="s">
        <v>55</v>
      </c>
      <c r="H204" s="13" t="s">
        <v>56</v>
      </c>
    </row>
    <row r="205" spans="1:8" ht="11.25">
      <c r="A205" s="44" t="s">
        <v>57</v>
      </c>
      <c r="B205" s="12">
        <v>222</v>
      </c>
      <c r="C205" s="10">
        <v>0.13</v>
      </c>
      <c r="D205" s="10">
        <v>0.02</v>
      </c>
      <c r="E205" s="10">
        <v>15.2</v>
      </c>
      <c r="F205" s="10">
        <v>62</v>
      </c>
      <c r="G205" s="11" t="s">
        <v>58</v>
      </c>
      <c r="H205" s="45" t="s">
        <v>59</v>
      </c>
    </row>
    <row r="206" spans="1:8" ht="11.25">
      <c r="A206" s="22" t="s">
        <v>25</v>
      </c>
      <c r="B206" s="23">
        <f>SUM(B202:B205)</f>
        <v>557</v>
      </c>
      <c r="C206" s="24">
        <f>SUM(C202:C205)</f>
        <v>6.88</v>
      </c>
      <c r="D206" s="24">
        <f>SUM(D202:D205)</f>
        <v>6.92</v>
      </c>
      <c r="E206" s="24">
        <f>SUM(E202:E205)</f>
        <v>83.65</v>
      </c>
      <c r="F206" s="24">
        <f>SUM(F202:F205)</f>
        <v>423.51</v>
      </c>
      <c r="G206" s="23"/>
      <c r="H206" s="13"/>
    </row>
    <row r="207" spans="1:8" ht="11.25">
      <c r="A207" s="104" t="s">
        <v>26</v>
      </c>
      <c r="B207" s="105"/>
      <c r="C207" s="105"/>
      <c r="D207" s="105"/>
      <c r="E207" s="105"/>
      <c r="F207" s="105"/>
      <c r="G207" s="105"/>
      <c r="H207" s="110"/>
    </row>
    <row r="208" spans="1:8" ht="24.75" customHeight="1">
      <c r="A208" s="13" t="s">
        <v>209</v>
      </c>
      <c r="B208" s="64">
        <v>200</v>
      </c>
      <c r="C208" s="77">
        <v>1.18</v>
      </c>
      <c r="D208" s="77">
        <v>4.84</v>
      </c>
      <c r="E208" s="77">
        <v>9.08</v>
      </c>
      <c r="F208" s="77">
        <v>76.18</v>
      </c>
      <c r="G208" s="25" t="s">
        <v>134</v>
      </c>
      <c r="H208" s="65" t="s">
        <v>135</v>
      </c>
    </row>
    <row r="209" spans="1:8" ht="12.75" customHeight="1">
      <c r="A209" s="21" t="s">
        <v>190</v>
      </c>
      <c r="B209" s="36">
        <v>90</v>
      </c>
      <c r="C209" s="86">
        <v>21.1</v>
      </c>
      <c r="D209" s="86">
        <v>16.76</v>
      </c>
      <c r="E209" s="86">
        <v>0.34</v>
      </c>
      <c r="F209" s="86">
        <v>235.8</v>
      </c>
      <c r="G209" s="18" t="s">
        <v>191</v>
      </c>
      <c r="H209" s="26" t="s">
        <v>192</v>
      </c>
    </row>
    <row r="210" spans="1:8" ht="24" customHeight="1">
      <c r="A210" s="40" t="s">
        <v>185</v>
      </c>
      <c r="B210" s="5">
        <v>150</v>
      </c>
      <c r="C210" s="77">
        <v>7.41</v>
      </c>
      <c r="D210" s="77">
        <v>6.22</v>
      </c>
      <c r="E210" s="77">
        <v>36.51</v>
      </c>
      <c r="F210" s="77">
        <v>230.35</v>
      </c>
      <c r="G210" s="48" t="s">
        <v>152</v>
      </c>
      <c r="H210" s="61" t="s">
        <v>52</v>
      </c>
    </row>
    <row r="211" spans="1:8" ht="33.75" customHeight="1">
      <c r="A211" s="29" t="s">
        <v>166</v>
      </c>
      <c r="B211" s="5">
        <v>60</v>
      </c>
      <c r="C211" s="6">
        <v>1.38</v>
      </c>
      <c r="D211" s="6">
        <v>0.06</v>
      </c>
      <c r="E211" s="6">
        <v>4.94</v>
      </c>
      <c r="F211" s="6">
        <v>26.6</v>
      </c>
      <c r="G211" s="30">
        <v>304</v>
      </c>
      <c r="H211" s="20" t="s">
        <v>167</v>
      </c>
    </row>
    <row r="212" spans="1:8" ht="11.25">
      <c r="A212" s="74" t="s">
        <v>125</v>
      </c>
      <c r="B212" s="42">
        <v>200</v>
      </c>
      <c r="C212" s="42">
        <v>0.6</v>
      </c>
      <c r="D212" s="42">
        <v>0.4</v>
      </c>
      <c r="E212" s="42">
        <v>32.6</v>
      </c>
      <c r="F212" s="42">
        <v>136.4</v>
      </c>
      <c r="G212" s="42" t="s">
        <v>126</v>
      </c>
      <c r="H212" s="75" t="s">
        <v>127</v>
      </c>
    </row>
    <row r="213" spans="1:8" ht="11.25">
      <c r="A213" s="33" t="s">
        <v>41</v>
      </c>
      <c r="B213" s="12">
        <v>20</v>
      </c>
      <c r="C213" s="17">
        <v>1.3</v>
      </c>
      <c r="D213" s="17">
        <v>0.2</v>
      </c>
      <c r="E213" s="17">
        <v>8.6</v>
      </c>
      <c r="F213" s="17">
        <v>43</v>
      </c>
      <c r="G213" s="34">
        <v>11</v>
      </c>
      <c r="H213" s="35" t="s">
        <v>42</v>
      </c>
    </row>
    <row r="214" spans="1:8" ht="11.25">
      <c r="A214" s="40" t="s">
        <v>43</v>
      </c>
      <c r="B214" s="38">
        <v>40</v>
      </c>
      <c r="C214" s="17">
        <v>3.2</v>
      </c>
      <c r="D214" s="17">
        <v>0.4</v>
      </c>
      <c r="E214" s="17">
        <v>20.4</v>
      </c>
      <c r="F214" s="17">
        <v>100</v>
      </c>
      <c r="G214" s="15" t="s">
        <v>44</v>
      </c>
      <c r="H214" s="31" t="s">
        <v>45</v>
      </c>
    </row>
    <row r="215" spans="1:8" ht="11.25">
      <c r="A215" s="22" t="s">
        <v>25</v>
      </c>
      <c r="B215" s="23">
        <f>SUM(B208:B214)</f>
        <v>760</v>
      </c>
      <c r="C215" s="24">
        <f>SUM(C208:C214)</f>
        <v>36.17</v>
      </c>
      <c r="D215" s="24">
        <f>SUM(D208:D214)</f>
        <v>28.879999999999995</v>
      </c>
      <c r="E215" s="24">
        <f>SUM(E208:E214)</f>
        <v>112.47</v>
      </c>
      <c r="F215" s="24">
        <f>SUM(F208:F214)</f>
        <v>848.33</v>
      </c>
      <c r="G215" s="23"/>
      <c r="H215" s="13"/>
    </row>
    <row r="216" spans="1:8" ht="11.25">
      <c r="A216" s="22" t="s">
        <v>46</v>
      </c>
      <c r="B216" s="23">
        <f>SUM(B206,B215)</f>
        <v>1317</v>
      </c>
      <c r="C216" s="23">
        <f>SUM(C206,C215)</f>
        <v>43.050000000000004</v>
      </c>
      <c r="D216" s="23">
        <f>SUM(D206,D215)</f>
        <v>35.8</v>
      </c>
      <c r="E216" s="23">
        <f>SUM(E206,E215)</f>
        <v>196.12</v>
      </c>
      <c r="F216" s="23">
        <f>SUM(F206,F215)</f>
        <v>1271.8400000000001</v>
      </c>
      <c r="G216" s="23"/>
      <c r="H216" s="13"/>
    </row>
    <row r="217" spans="1:8" ht="11.25">
      <c r="A217" s="111" t="s">
        <v>128</v>
      </c>
      <c r="B217" s="111"/>
      <c r="C217" s="111"/>
      <c r="D217" s="111"/>
      <c r="E217" s="111"/>
      <c r="F217" s="111"/>
      <c r="G217" s="111"/>
      <c r="H217" s="111"/>
    </row>
    <row r="218" spans="1:8" ht="11.25">
      <c r="A218" s="109" t="s">
        <v>2</v>
      </c>
      <c r="B218" s="104" t="s">
        <v>3</v>
      </c>
      <c r="C218" s="105"/>
      <c r="D218" s="105"/>
      <c r="E218" s="105"/>
      <c r="F218" s="105"/>
      <c r="G218" s="109" t="s">
        <v>4</v>
      </c>
      <c r="H218" s="109" t="s">
        <v>5</v>
      </c>
    </row>
    <row r="219" spans="1:8" ht="14.25" customHeight="1">
      <c r="A219" s="112"/>
      <c r="B219" s="2" t="s">
        <v>6</v>
      </c>
      <c r="C219" s="3" t="s">
        <v>7</v>
      </c>
      <c r="D219" s="3" t="s">
        <v>8</v>
      </c>
      <c r="E219" s="3" t="s">
        <v>9</v>
      </c>
      <c r="F219" s="3" t="s">
        <v>10</v>
      </c>
      <c r="G219" s="112"/>
      <c r="H219" s="112"/>
    </row>
    <row r="220" spans="1:8" ht="11.25">
      <c r="A220" s="103" t="s">
        <v>11</v>
      </c>
      <c r="B220" s="103"/>
      <c r="C220" s="109"/>
      <c r="D220" s="109"/>
      <c r="E220" s="109"/>
      <c r="F220" s="109"/>
      <c r="G220" s="103"/>
      <c r="H220" s="103"/>
    </row>
    <row r="221" spans="1:8" ht="22.5">
      <c r="A221" s="4" t="s">
        <v>210</v>
      </c>
      <c r="B221" s="5">
        <v>250</v>
      </c>
      <c r="C221" s="77">
        <v>5.41</v>
      </c>
      <c r="D221" s="77">
        <v>10.61</v>
      </c>
      <c r="E221" s="77">
        <v>36.2</v>
      </c>
      <c r="F221" s="77">
        <v>264.93</v>
      </c>
      <c r="G221" s="7" t="s">
        <v>183</v>
      </c>
      <c r="H221" s="76" t="s">
        <v>169</v>
      </c>
    </row>
    <row r="222" spans="1:8" ht="11.25">
      <c r="A222" s="14" t="s">
        <v>132</v>
      </c>
      <c r="B222" s="15">
        <v>30</v>
      </c>
      <c r="C222" s="57">
        <f>7.1/2</f>
        <v>3.55</v>
      </c>
      <c r="D222" s="57">
        <f>2.6/2</f>
        <v>1.3</v>
      </c>
      <c r="E222" s="57">
        <f>41.8/2</f>
        <v>20.9</v>
      </c>
      <c r="F222" s="57">
        <f>219.1/2</f>
        <v>109.55</v>
      </c>
      <c r="G222" s="57"/>
      <c r="H222" s="31"/>
    </row>
    <row r="223" spans="1:8" ht="11.25">
      <c r="A223" s="33" t="s">
        <v>43</v>
      </c>
      <c r="B223" s="36">
        <v>20</v>
      </c>
      <c r="C223" s="17">
        <v>1.6</v>
      </c>
      <c r="D223" s="17">
        <v>0.2</v>
      </c>
      <c r="E223" s="17">
        <v>10.2</v>
      </c>
      <c r="F223" s="17">
        <v>50</v>
      </c>
      <c r="G223" s="18" t="s">
        <v>44</v>
      </c>
      <c r="H223" s="20" t="s">
        <v>45</v>
      </c>
    </row>
    <row r="224" spans="1:8" ht="11.25">
      <c r="A224" s="20" t="s">
        <v>22</v>
      </c>
      <c r="B224" s="11">
        <v>215</v>
      </c>
      <c r="C224" s="11">
        <v>0.07</v>
      </c>
      <c r="D224" s="11">
        <v>0.02</v>
      </c>
      <c r="E224" s="11">
        <v>15</v>
      </c>
      <c r="F224" s="11">
        <v>60</v>
      </c>
      <c r="G224" s="11" t="s">
        <v>23</v>
      </c>
      <c r="H224" s="21" t="s">
        <v>24</v>
      </c>
    </row>
    <row r="225" spans="1:8" ht="11.25">
      <c r="A225" s="22" t="s">
        <v>25</v>
      </c>
      <c r="B225" s="23">
        <f>SUM(B221:B224)</f>
        <v>515</v>
      </c>
      <c r="C225" s="24">
        <f>SUM(C221:C224)</f>
        <v>10.63</v>
      </c>
      <c r="D225" s="24">
        <f>SUM(D221:D224)</f>
        <v>12.129999999999999</v>
      </c>
      <c r="E225" s="24">
        <f>SUM(E221:E224)</f>
        <v>82.3</v>
      </c>
      <c r="F225" s="24">
        <f>SUM(F221:F224)</f>
        <v>484.48</v>
      </c>
      <c r="G225" s="23"/>
      <c r="H225" s="13"/>
    </row>
    <row r="226" spans="1:8" ht="11.25">
      <c r="A226" s="104" t="s">
        <v>26</v>
      </c>
      <c r="B226" s="105"/>
      <c r="C226" s="106"/>
      <c r="D226" s="106"/>
      <c r="E226" s="106"/>
      <c r="F226" s="106"/>
      <c r="G226" s="106"/>
      <c r="H226" s="107"/>
    </row>
    <row r="227" spans="1:8" ht="12.75" customHeight="1">
      <c r="A227" s="14" t="s">
        <v>105</v>
      </c>
      <c r="B227" s="60">
        <v>200</v>
      </c>
      <c r="C227" s="6">
        <v>3.6</v>
      </c>
      <c r="D227" s="6">
        <v>3.23</v>
      </c>
      <c r="E227" s="6">
        <v>13.31</v>
      </c>
      <c r="F227" s="6">
        <v>98.97</v>
      </c>
      <c r="G227" s="56" t="s">
        <v>106</v>
      </c>
      <c r="H227" s="31" t="s">
        <v>107</v>
      </c>
    </row>
    <row r="228" spans="1:8" ht="11.25">
      <c r="A228" s="4" t="s">
        <v>170</v>
      </c>
      <c r="B228" s="5">
        <v>90</v>
      </c>
      <c r="C228" s="12">
        <v>14.9</v>
      </c>
      <c r="D228" s="12">
        <v>11.2</v>
      </c>
      <c r="E228" s="12">
        <v>13.1</v>
      </c>
      <c r="F228" s="12">
        <v>214.2</v>
      </c>
      <c r="G228" s="18" t="s">
        <v>171</v>
      </c>
      <c r="H228" s="19" t="s">
        <v>172</v>
      </c>
    </row>
    <row r="229" spans="1:8" ht="22.5">
      <c r="A229" s="13" t="s">
        <v>187</v>
      </c>
      <c r="B229" s="10">
        <v>150</v>
      </c>
      <c r="C229" s="77">
        <v>5.98</v>
      </c>
      <c r="D229" s="77">
        <v>5.8</v>
      </c>
      <c r="E229" s="77">
        <v>38.69</v>
      </c>
      <c r="F229" s="77">
        <v>228.81</v>
      </c>
      <c r="G229" s="18" t="s">
        <v>188</v>
      </c>
      <c r="H229" s="13" t="s">
        <v>68</v>
      </c>
    </row>
    <row r="230" spans="1:8" ht="11.25">
      <c r="A230" s="13" t="s">
        <v>139</v>
      </c>
      <c r="B230" s="11">
        <v>200</v>
      </c>
      <c r="C230" s="32">
        <v>0.33</v>
      </c>
      <c r="D230" s="32">
        <v>0</v>
      </c>
      <c r="E230" s="32">
        <v>22.78</v>
      </c>
      <c r="F230" s="32">
        <v>94.44</v>
      </c>
      <c r="G230" s="18" t="s">
        <v>140</v>
      </c>
      <c r="H230" s="20" t="s">
        <v>141</v>
      </c>
    </row>
    <row r="231" spans="1:8" ht="11.25">
      <c r="A231" s="33" t="s">
        <v>41</v>
      </c>
      <c r="B231" s="12">
        <v>20</v>
      </c>
      <c r="C231" s="17">
        <v>1.3</v>
      </c>
      <c r="D231" s="17">
        <v>0.2</v>
      </c>
      <c r="E231" s="17">
        <v>8.6</v>
      </c>
      <c r="F231" s="17">
        <v>43</v>
      </c>
      <c r="G231" s="34">
        <v>11</v>
      </c>
      <c r="H231" s="35" t="s">
        <v>42</v>
      </c>
    </row>
    <row r="232" spans="1:8" ht="11.25">
      <c r="A232" s="40" t="s">
        <v>43</v>
      </c>
      <c r="B232" s="38">
        <v>40</v>
      </c>
      <c r="C232" s="17">
        <v>3.2</v>
      </c>
      <c r="D232" s="17">
        <v>0.4</v>
      </c>
      <c r="E232" s="17">
        <v>20.4</v>
      </c>
      <c r="F232" s="17">
        <v>100</v>
      </c>
      <c r="G232" s="15" t="s">
        <v>44</v>
      </c>
      <c r="H232" s="31" t="s">
        <v>45</v>
      </c>
    </row>
    <row r="233" spans="1:8" ht="11.25">
      <c r="A233" s="22" t="s">
        <v>25</v>
      </c>
      <c r="B233" s="23">
        <f>SUM(B227:B232)</f>
        <v>700</v>
      </c>
      <c r="C233" s="24">
        <f>SUM(C227:C232)</f>
        <v>29.31</v>
      </c>
      <c r="D233" s="24">
        <f>SUM(D227:D232)</f>
        <v>20.83</v>
      </c>
      <c r="E233" s="24">
        <f>SUM(E227:E232)</f>
        <v>116.88</v>
      </c>
      <c r="F233" s="24">
        <f>SUM(F227:F232)</f>
        <v>779.4200000000001</v>
      </c>
      <c r="G233" s="23"/>
      <c r="H233" s="13"/>
    </row>
    <row r="234" spans="1:8" ht="11.25">
      <c r="A234" s="22" t="s">
        <v>46</v>
      </c>
      <c r="B234" s="23">
        <f>SUM(B225,B233)</f>
        <v>1215</v>
      </c>
      <c r="C234" s="23">
        <f>SUM(C225,C233)</f>
        <v>39.94</v>
      </c>
      <c r="D234" s="23">
        <f>SUM(D225,D233)</f>
        <v>32.959999999999994</v>
      </c>
      <c r="E234" s="23">
        <f>SUM(E225,E233)</f>
        <v>199.18</v>
      </c>
      <c r="F234" s="23">
        <f>SUM(F225,F233)</f>
        <v>1263.9</v>
      </c>
      <c r="G234" s="23"/>
      <c r="H234" s="13"/>
    </row>
  </sheetData>
  <sheetProtection/>
  <mergeCells count="87">
    <mergeCell ref="A2:H2"/>
    <mergeCell ref="A3:H3"/>
    <mergeCell ref="A4:A5"/>
    <mergeCell ref="B4:F4"/>
    <mergeCell ref="G4:G5"/>
    <mergeCell ref="H4:H5"/>
    <mergeCell ref="A6:H6"/>
    <mergeCell ref="A12:H12"/>
    <mergeCell ref="A22:H22"/>
    <mergeCell ref="A23:A24"/>
    <mergeCell ref="B23:F23"/>
    <mergeCell ref="G23:G24"/>
    <mergeCell ref="H23:H24"/>
    <mergeCell ref="A25:H25"/>
    <mergeCell ref="A32:H32"/>
    <mergeCell ref="A42:H42"/>
    <mergeCell ref="A43:A44"/>
    <mergeCell ref="B43:F43"/>
    <mergeCell ref="G43:G44"/>
    <mergeCell ref="H43:H44"/>
    <mergeCell ref="A45:H45"/>
    <mergeCell ref="A52:H52"/>
    <mergeCell ref="A62:H62"/>
    <mergeCell ref="A63:A64"/>
    <mergeCell ref="B63:F63"/>
    <mergeCell ref="G63:G64"/>
    <mergeCell ref="H63:H64"/>
    <mergeCell ref="A65:H65"/>
    <mergeCell ref="A71:H71"/>
    <mergeCell ref="A81:H81"/>
    <mergeCell ref="A82:A83"/>
    <mergeCell ref="B82:F82"/>
    <mergeCell ref="G82:G83"/>
    <mergeCell ref="H82:H83"/>
    <mergeCell ref="A84:H84"/>
    <mergeCell ref="A91:H91"/>
    <mergeCell ref="A101:H101"/>
    <mergeCell ref="A102:A103"/>
    <mergeCell ref="B102:F102"/>
    <mergeCell ref="G102:G103"/>
    <mergeCell ref="H102:H103"/>
    <mergeCell ref="A104:H104"/>
    <mergeCell ref="A110:H110"/>
    <mergeCell ref="A119:H119"/>
    <mergeCell ref="A120:H120"/>
    <mergeCell ref="A121:A122"/>
    <mergeCell ref="B121:F121"/>
    <mergeCell ref="G121:G122"/>
    <mergeCell ref="H121:H122"/>
    <mergeCell ref="A123:H123"/>
    <mergeCell ref="A129:H129"/>
    <mergeCell ref="A139:H139"/>
    <mergeCell ref="A140:A141"/>
    <mergeCell ref="B140:F140"/>
    <mergeCell ref="G140:G141"/>
    <mergeCell ref="H140:H141"/>
    <mergeCell ref="A142:H142"/>
    <mergeCell ref="A149:H149"/>
    <mergeCell ref="A159:H159"/>
    <mergeCell ref="A160:A161"/>
    <mergeCell ref="B160:F160"/>
    <mergeCell ref="G160:G161"/>
    <mergeCell ref="H160:H161"/>
    <mergeCell ref="A162:H162"/>
    <mergeCell ref="A169:H169"/>
    <mergeCell ref="A178:H178"/>
    <mergeCell ref="A179:A180"/>
    <mergeCell ref="B179:F179"/>
    <mergeCell ref="G179:G180"/>
    <mergeCell ref="H179:H180"/>
    <mergeCell ref="A181:H181"/>
    <mergeCell ref="A188:H188"/>
    <mergeCell ref="A198:H198"/>
    <mergeCell ref="A199:A200"/>
    <mergeCell ref="B199:F199"/>
    <mergeCell ref="G199:G200"/>
    <mergeCell ref="H199:H200"/>
    <mergeCell ref="A220:H220"/>
    <mergeCell ref="A226:H226"/>
    <mergeCell ref="A1:H1"/>
    <mergeCell ref="A201:H201"/>
    <mergeCell ref="A207:H207"/>
    <mergeCell ref="A217:H217"/>
    <mergeCell ref="A218:A219"/>
    <mergeCell ref="B218:F218"/>
    <mergeCell ref="G218:G219"/>
    <mergeCell ref="H218:H2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6" ht="27" customHeight="1">
      <c r="A1" s="124" t="s">
        <v>212</v>
      </c>
      <c r="B1" s="124"/>
      <c r="C1" s="124"/>
      <c r="D1" s="124"/>
      <c r="E1" s="92"/>
      <c r="F1" s="92"/>
      <c r="G1" s="92" t="s">
        <v>213</v>
      </c>
      <c r="H1" s="92"/>
      <c r="I1" s="92"/>
      <c r="J1" s="92"/>
      <c r="N1" s="124" t="s">
        <v>214</v>
      </c>
      <c r="O1" s="124"/>
      <c r="P1" s="124"/>
    </row>
    <row r="2" spans="1:17" ht="50.25" customHeight="1">
      <c r="A2" s="124" t="s">
        <v>215</v>
      </c>
      <c r="B2" s="124"/>
      <c r="C2" s="124"/>
      <c r="D2" s="124"/>
      <c r="E2" s="92"/>
      <c r="F2" s="92"/>
      <c r="G2" s="92" t="s">
        <v>216</v>
      </c>
      <c r="H2" s="92"/>
      <c r="I2" s="92"/>
      <c r="J2" s="92"/>
      <c r="K2" s="92"/>
      <c r="L2" s="92"/>
      <c r="M2" s="92"/>
      <c r="N2" s="124" t="s">
        <v>217</v>
      </c>
      <c r="O2" s="124"/>
      <c r="P2" s="124"/>
      <c r="Q2" s="92"/>
    </row>
    <row r="3" spans="1:16" ht="19.5" customHeight="1">
      <c r="A3" s="93"/>
      <c r="B3" s="93"/>
      <c r="C3" s="93"/>
      <c r="D3" s="94"/>
      <c r="G3" s="94"/>
      <c r="H3" s="94"/>
      <c r="I3" s="94"/>
      <c r="J3" s="94"/>
      <c r="K3" s="94"/>
      <c r="N3" s="95"/>
      <c r="O3" s="95"/>
      <c r="P3" s="95"/>
    </row>
    <row r="4" spans="1:16" ht="19.5" customHeight="1">
      <c r="A4" s="93"/>
      <c r="B4" s="93"/>
      <c r="C4" s="93"/>
      <c r="D4" s="96"/>
      <c r="G4" s="96"/>
      <c r="H4" s="96"/>
      <c r="I4" s="96"/>
      <c r="J4" s="96"/>
      <c r="K4" s="96"/>
      <c r="N4" s="95"/>
      <c r="O4" s="95"/>
      <c r="P4" s="95"/>
    </row>
    <row r="5" spans="1:16" ht="19.5" customHeight="1">
      <c r="A5" s="97"/>
      <c r="B5" s="97"/>
      <c r="C5" s="97"/>
      <c r="D5" s="96"/>
      <c r="G5" s="96"/>
      <c r="H5" s="96"/>
      <c r="I5" s="96"/>
      <c r="J5" s="96"/>
      <c r="K5" s="96"/>
      <c r="N5" s="95"/>
      <c r="O5" s="95"/>
      <c r="P5" s="95"/>
    </row>
    <row r="6" spans="1:16" ht="13.5" customHeight="1">
      <c r="A6" s="95"/>
      <c r="B6" s="95"/>
      <c r="C6" s="95"/>
      <c r="N6" s="95"/>
      <c r="O6" s="95"/>
      <c r="P6" s="95"/>
    </row>
    <row r="7" spans="1:16" ht="13.5" customHeight="1">
      <c r="A7" s="98"/>
      <c r="B7" s="94"/>
      <c r="C7" s="94"/>
      <c r="D7" s="94"/>
      <c r="G7" s="94"/>
      <c r="H7" s="94"/>
      <c r="I7" s="94"/>
      <c r="J7" s="94"/>
      <c r="K7" s="94"/>
      <c r="N7" s="124" t="s">
        <v>218</v>
      </c>
      <c r="O7" s="124"/>
      <c r="P7" s="124"/>
    </row>
    <row r="8" spans="1:14" ht="15">
      <c r="A8" s="99"/>
      <c r="N8" s="99"/>
    </row>
    <row r="9" spans="1:14" ht="15">
      <c r="A9" s="99"/>
      <c r="N9" s="99"/>
    </row>
    <row r="10" spans="1:16" ht="26.25" customHeight="1">
      <c r="A10" s="125" t="s">
        <v>219</v>
      </c>
      <c r="B10" s="125"/>
      <c r="C10" s="125"/>
      <c r="G10" s="125" t="s">
        <v>219</v>
      </c>
      <c r="H10" s="125"/>
      <c r="I10" s="125"/>
      <c r="N10" s="125" t="s">
        <v>219</v>
      </c>
      <c r="O10" s="125"/>
      <c r="P10" s="125"/>
    </row>
    <row r="11" spans="1:16" ht="15.75">
      <c r="A11" s="122" t="s">
        <v>220</v>
      </c>
      <c r="B11" s="122"/>
      <c r="C11" s="122"/>
      <c r="G11" s="122" t="s">
        <v>220</v>
      </c>
      <c r="H11" s="122"/>
      <c r="I11" s="122"/>
      <c r="N11" s="122" t="s">
        <v>221</v>
      </c>
      <c r="O11" s="122"/>
      <c r="P11" s="122"/>
    </row>
    <row r="12" spans="1:2" ht="15">
      <c r="A12" s="99"/>
      <c r="B12" s="99"/>
    </row>
    <row r="13" ht="15">
      <c r="A13" s="100"/>
    </row>
    <row r="14" ht="15">
      <c r="A14" s="100"/>
    </row>
    <row r="15" ht="15">
      <c r="A15" s="100"/>
    </row>
    <row r="16" ht="15">
      <c r="A16" s="100"/>
    </row>
    <row r="17" spans="1:16" ht="20.25">
      <c r="A17" s="123" t="s">
        <v>222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20.25">
      <c r="A18" s="123" t="s">
        <v>223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ht="15">
      <c r="A19" s="101"/>
    </row>
    <row r="20" ht="20.25">
      <c r="A20" s="102"/>
    </row>
    <row r="21" ht="20.25">
      <c r="A21" s="102"/>
    </row>
    <row r="22" ht="15">
      <c r="A22" s="101"/>
    </row>
  </sheetData>
  <sheetProtection/>
  <mergeCells count="13">
    <mergeCell ref="A10:C10"/>
    <mergeCell ref="G10:I10"/>
    <mergeCell ref="N10:P10"/>
    <mergeCell ref="A11:C11"/>
    <mergeCell ref="G11:I11"/>
    <mergeCell ref="N11:P11"/>
    <mergeCell ref="A17:P17"/>
    <mergeCell ref="A18:P18"/>
    <mergeCell ref="A1:D1"/>
    <mergeCell ref="N1:P1"/>
    <mergeCell ref="A2:D2"/>
    <mergeCell ref="N2:P2"/>
    <mergeCell ref="N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dcterms:created xsi:type="dcterms:W3CDTF">2015-06-05T18:19:34Z</dcterms:created>
  <dcterms:modified xsi:type="dcterms:W3CDTF">2022-09-05T12:58:21Z</dcterms:modified>
  <cp:category/>
  <cp:version/>
  <cp:contentType/>
  <cp:contentStatus/>
</cp:coreProperties>
</file>